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DPR " sheetId="9" r:id="rId1"/>
  </sheets>
  <definedNames>
    <definedName name="_xlnm.Print_Area" localSheetId="0">'DPR '!$A$1:$O$101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9"/>
  <c r="M95" s="1"/>
  <c r="K94"/>
  <c r="L94" s="1"/>
  <c r="K93"/>
  <c r="M93" s="1"/>
  <c r="K92"/>
  <c r="M92" s="1"/>
  <c r="K97"/>
  <c r="M97" s="1"/>
  <c r="K96"/>
  <c r="M96" s="1"/>
  <c r="K11"/>
  <c r="M11" s="1"/>
  <c r="K21"/>
  <c r="L21" s="1"/>
  <c r="K35"/>
  <c r="M35" s="1"/>
  <c r="K18"/>
  <c r="M18" s="1"/>
  <c r="K91"/>
  <c r="M91" s="1"/>
  <c r="K90"/>
  <c r="M90" s="1"/>
  <c r="K85"/>
  <c r="L85" s="1"/>
  <c r="K84"/>
  <c r="M84" s="1"/>
  <c r="K68"/>
  <c r="M68" s="1"/>
  <c r="K66"/>
  <c r="L66" s="1"/>
  <c r="K47"/>
  <c r="M47" s="1"/>
  <c r="K31"/>
  <c r="L31" s="1"/>
  <c r="K99"/>
  <c r="M99" s="1"/>
  <c r="K86"/>
  <c r="M86" s="1"/>
  <c r="K75"/>
  <c r="M75" s="1"/>
  <c r="K51"/>
  <c r="M51" s="1"/>
  <c r="K19"/>
  <c r="M19" s="1"/>
  <c r="M17"/>
  <c r="L17"/>
  <c r="K14"/>
  <c r="O14" s="1"/>
  <c r="I13"/>
  <c r="K13" s="1"/>
  <c r="K10"/>
  <c r="M10" s="1"/>
  <c r="K9"/>
  <c r="L9" s="1"/>
  <c r="M94" l="1"/>
  <c r="L95"/>
  <c r="L93"/>
  <c r="M21"/>
  <c r="L92"/>
  <c r="L97"/>
  <c r="L96"/>
  <c r="L11"/>
  <c r="L99"/>
  <c r="M14"/>
  <c r="L68"/>
  <c r="L86"/>
  <c r="M31"/>
  <c r="M85"/>
  <c r="M66"/>
  <c r="L35"/>
  <c r="O13"/>
  <c r="M13"/>
  <c r="L13"/>
  <c r="L10"/>
  <c r="L18"/>
  <c r="L47"/>
  <c r="L90"/>
  <c r="L19"/>
  <c r="L51"/>
  <c r="L84"/>
  <c r="L91"/>
  <c r="L14"/>
  <c r="L75"/>
</calcChain>
</file>

<file path=xl/sharedStrings.xml><?xml version="1.0" encoding="utf-8"?>
<sst xmlns="http://schemas.openxmlformats.org/spreadsheetml/2006/main" count="369" uniqueCount="295">
  <si>
    <t>Date:</t>
  </si>
  <si>
    <t>Activity Code</t>
  </si>
  <si>
    <t xml:space="preserve">Area of Activity </t>
  </si>
  <si>
    <t>Unit</t>
  </si>
  <si>
    <t>Total Qty.</t>
  </si>
  <si>
    <t>Actual date of start</t>
  </si>
  <si>
    <t xml:space="preserve">Progress (upto last Month) </t>
  </si>
  <si>
    <t xml:space="preserve">Monthly Progress </t>
  </si>
  <si>
    <t>Days progress</t>
  </si>
  <si>
    <t>Cumulative progress</t>
  </si>
  <si>
    <t>Balance Qty.</t>
  </si>
  <si>
    <t>%complete</t>
  </si>
  <si>
    <t xml:space="preserve">Remarks </t>
  </si>
  <si>
    <t xml:space="preserve">Concrete Gravity Dam </t>
  </si>
  <si>
    <t>DAMSP110A</t>
  </si>
  <si>
    <t>Tunnel Spillway 1(heading) stage:1</t>
  </si>
  <si>
    <t>Mtr</t>
  </si>
  <si>
    <t>17.08.2022</t>
  </si>
  <si>
    <t>Activity completed on 16.09.2023</t>
  </si>
  <si>
    <t>Tunnel Spillway 1(heading) stage:2</t>
  </si>
  <si>
    <t>Activity completed on 10.11.2023</t>
  </si>
  <si>
    <t>cum</t>
  </si>
  <si>
    <t>Actual date of finish</t>
  </si>
  <si>
    <t>Pressure Shaft</t>
  </si>
  <si>
    <t xml:space="preserve"> Pressure Shaft - Surface Excavation including erection platform</t>
  </si>
  <si>
    <t>Main Access Tunnel (MAT) - UG Excavation From Junction J1 to Junction J2</t>
  </si>
  <si>
    <t xml:space="preserve">Coffer Dams and River Diversion </t>
  </si>
  <si>
    <t>Reconstruction of Coffer dam after monsoon</t>
  </si>
  <si>
    <t>Pressure Shaft No. 3</t>
  </si>
  <si>
    <t>Pressure Shaft No. 4</t>
  </si>
  <si>
    <t>Pressure Shaft No. 4: UG Excavation of Top Horizontal Limb</t>
  </si>
  <si>
    <t xml:space="preserve">Pressure Shaft No. 4: UG Excavation of Bottom Horizontal Limb </t>
  </si>
  <si>
    <t>Pressure Shaft No. 3: UG Excavation of Top Horizontal Limb</t>
  </si>
  <si>
    <t xml:space="preserve">Pressure Shaft No. 3: UG Excavation of Bottom Horizontal Limb </t>
  </si>
  <si>
    <t>KW1-11.4.1</t>
  </si>
  <si>
    <t>KW1-11.4.4</t>
  </si>
  <si>
    <t>KW1-11.4.4.1</t>
  </si>
  <si>
    <t>KW1-11.4.4.2</t>
  </si>
  <si>
    <t>KW1-11.4.4.3</t>
  </si>
  <si>
    <t>KW1-11.4.5</t>
  </si>
  <si>
    <t>KW1-11.4.5.1</t>
  </si>
  <si>
    <t>KW1-11.4.5.2</t>
  </si>
  <si>
    <t>KW1-11.4.5.3</t>
  </si>
  <si>
    <t>Power House Complex</t>
  </si>
  <si>
    <t>KW1-12.1</t>
  </si>
  <si>
    <t>KW1-12</t>
  </si>
  <si>
    <t>KW1-12.2</t>
  </si>
  <si>
    <t>KW1-12.1.1</t>
  </si>
  <si>
    <t>KW1-12.1.4</t>
  </si>
  <si>
    <t>Main Access Tunnel (MAT) - Portal Development</t>
  </si>
  <si>
    <t>Adits &amp; Main Access tunnel (MAT) to Powerhouse</t>
  </si>
  <si>
    <t>Main Access Tunnel (MAT) - UG Excavation upto Junction J1</t>
  </si>
  <si>
    <t>Main Access Tunnel (MAT) - UG Excavation From Junction J2 to Junction J3</t>
  </si>
  <si>
    <t>Main Access Tunnel- UG Excavation from Junction J3 to Power House (remaining)</t>
  </si>
  <si>
    <t>Adit to Power House Crown - UG Excavation - taking off from MAT at J3</t>
  </si>
  <si>
    <t>Main Access Tunnel (MAT) - Access Road upto portal</t>
  </si>
  <si>
    <t>KW1-12.1.2</t>
  </si>
  <si>
    <t>KW1-12.1.5</t>
  </si>
  <si>
    <t>KW1-12.1.3</t>
  </si>
  <si>
    <t>KW1-12.1.6</t>
  </si>
  <si>
    <t>KW1-12.1.7</t>
  </si>
  <si>
    <t>Power House Excavation</t>
  </si>
  <si>
    <t>KW1-12.2.1</t>
  </si>
  <si>
    <t>PH - Pilot Excavation</t>
  </si>
  <si>
    <t>PH - Benching upto MAT Level i.e. EL 1258.65m</t>
  </si>
  <si>
    <t>PH - Benching upto MAT Top Level i.e. EL 1267.15m</t>
  </si>
  <si>
    <t>PH - Benching upto Generator Floor Level i.e. EL 1253.35m</t>
  </si>
  <si>
    <t xml:space="preserve"> PH - Benching upto MIV Floor Level i.e. EL 1237.65m</t>
  </si>
  <si>
    <t>PH - Draft tube Pit &amp; Drainage Pit Excavation upto bottom i.e. EL 1230.75m</t>
  </si>
  <si>
    <t xml:space="preserve"> PH - Service Bay Raft, Beams, Columns concreting upto EOT</t>
  </si>
  <si>
    <t xml:space="preserve"> PH - Erection of EOT Crane in Service Bay - By E&amp;M Agency</t>
  </si>
  <si>
    <t xml:space="preserve"> PH - Concreting of Columns &amp; Beams in Machine Hall upto EOT </t>
  </si>
  <si>
    <t xml:space="preserve"> PH - Extension of EOT Crane over Machine Hall area of PH</t>
  </si>
  <si>
    <t>KW1-12.2.2</t>
  </si>
  <si>
    <t>KW1-12.2.3</t>
  </si>
  <si>
    <t>KW1-12.2.4</t>
  </si>
  <si>
    <t>KW1-12.2.5</t>
  </si>
  <si>
    <t>KW1-12.2.6</t>
  </si>
  <si>
    <t>KW1-12.2.7</t>
  </si>
  <si>
    <t>KW1-12.2.8</t>
  </si>
  <si>
    <t>KW1-12.2.9</t>
  </si>
  <si>
    <t>KW1-12.2.10</t>
  </si>
  <si>
    <t>KW1-12.2.11</t>
  </si>
  <si>
    <t>KW1-7</t>
  </si>
  <si>
    <t>KW1-7.1</t>
  </si>
  <si>
    <t xml:space="preserve">   Construction of Pre-Coffer Dam</t>
  </si>
  <si>
    <t xml:space="preserve">   River Diversion</t>
  </si>
  <si>
    <t>KW1-7.2</t>
  </si>
  <si>
    <t>KW1-7.3</t>
  </si>
  <si>
    <t>KW1-7.4</t>
  </si>
  <si>
    <t>KW1-7.5</t>
  </si>
  <si>
    <t>KW1-8</t>
  </si>
  <si>
    <t>KW1-8.1</t>
  </si>
  <si>
    <t>KW1-8.2</t>
  </si>
  <si>
    <t>KW1-8.3</t>
  </si>
  <si>
    <t>KW1-8.4</t>
  </si>
  <si>
    <t>KW1-8.5</t>
  </si>
  <si>
    <t>KW1-8.6</t>
  </si>
  <si>
    <t>KW1-8.7</t>
  </si>
  <si>
    <t>KW1-8.8</t>
  </si>
  <si>
    <t>KW1-8.9</t>
  </si>
  <si>
    <t>KW1-8.10</t>
  </si>
  <si>
    <t>KW1-8.11</t>
  </si>
  <si>
    <t xml:space="preserve">   Dismantling of Existing Suspension Footbridge over River Chenab at Dam axis</t>
  </si>
  <si>
    <t xml:space="preserve">   Construction of Internal Access Roads in Dam Body</t>
  </si>
  <si>
    <t xml:space="preserve">   Dam - Excavation - Stripping of Dam Abutments on Left Bank</t>
  </si>
  <si>
    <t xml:space="preserve">   Dam - Excavation - Stripping of Dam Abutments on Right Bank</t>
  </si>
  <si>
    <t xml:space="preserve">   Dam - Foundation Treatment in Riverbed Portion for first block</t>
  </si>
  <si>
    <t xml:space="preserve">   Dam - Concreting - Up to Crest Level of Orifice Spillway</t>
  </si>
  <si>
    <t xml:space="preserve">   Dam - Concreting - Up to Crest Level of Crest Spillway</t>
  </si>
  <si>
    <t xml:space="preserve">   Dam - Concreting - Up to Top including all Piers &amp; Bridge Deck</t>
  </si>
  <si>
    <t xml:space="preserve">   Dam - Control Room Works, Other Protection &amp; Misc Ancillary Works</t>
  </si>
  <si>
    <t>LS</t>
  </si>
  <si>
    <t>KW1-11</t>
  </si>
  <si>
    <t>KW1-11.4</t>
  </si>
  <si>
    <t>Pressure Shafts / Penstock Excavation</t>
  </si>
  <si>
    <t>KW1-16</t>
  </si>
  <si>
    <t>Tailrace Tunnels (TRTs)</t>
  </si>
  <si>
    <t>KW1-16.1</t>
  </si>
  <si>
    <t xml:space="preserve">  Adits to TRT &amp; Adit cum Surge Gallery</t>
  </si>
  <si>
    <t xml:space="preserve">      TRT-Access road to Adit taking off from Bridge at D/s of Dam</t>
  </si>
  <si>
    <t xml:space="preserve">      TRT Adit - Portal Development</t>
  </si>
  <si>
    <t xml:space="preserve">      D/S Surge Gallery For TRT-1 - Portal Development</t>
  </si>
  <si>
    <t xml:space="preserve">      TRT Adit - UG Excavation</t>
  </si>
  <si>
    <t xml:space="preserve">      D/S Surge Gallery For TRT-1 - UG Excavation - Benching</t>
  </si>
  <si>
    <t xml:space="preserve">      Adit Cum Surge Gallery For TRT - 2 - UG Excavation - Heading</t>
  </si>
  <si>
    <t xml:space="preserve">      Adit Cum Surge Gallery For TRT - 2 - UG Excavation - Benching</t>
  </si>
  <si>
    <t>KW1-16.1.1</t>
  </si>
  <si>
    <t>KW1-16.1.2</t>
  </si>
  <si>
    <t>KW1-16.1.3</t>
  </si>
  <si>
    <t>KW1-16.1.4</t>
  </si>
  <si>
    <t>KW1-16.1.5</t>
  </si>
  <si>
    <t>KW1-16.1.6</t>
  </si>
  <si>
    <t>KW1-16.1.7</t>
  </si>
  <si>
    <t>KW1-16.1.8</t>
  </si>
  <si>
    <t>KW1-13</t>
  </si>
  <si>
    <t>Transformer Hall (TC) &amp; Access Tunnel (AT)</t>
  </si>
  <si>
    <t>KW1-13.1</t>
  </si>
  <si>
    <t xml:space="preserve">   Adit Cum Cable Tunnel (ACCT)</t>
  </si>
  <si>
    <t xml:space="preserve">      ACCT - Portal Development</t>
  </si>
  <si>
    <t xml:space="preserve">      ACCT - UG Excavation upto GIS Cavern</t>
  </si>
  <si>
    <t xml:space="preserve">      ACCT - Extension inside GIS as Pilot Excavation</t>
  </si>
  <si>
    <t xml:space="preserve">      ACCT - Extension of ACCT from GIS cavern to TC</t>
  </si>
  <si>
    <t>KW1-13.1.1</t>
  </si>
  <si>
    <t>KW1-13.1.2</t>
  </si>
  <si>
    <t>KW1-13.1.3</t>
  </si>
  <si>
    <t>KW1-13.1.4</t>
  </si>
  <si>
    <t>m</t>
  </si>
  <si>
    <t>KW1-13.2</t>
  </si>
  <si>
    <t xml:space="preserve">   Access Tunnel to Transformer Cavern (ATTC)</t>
  </si>
  <si>
    <t>KW1-13.2.1</t>
  </si>
  <si>
    <t>KW1-13.2.2</t>
  </si>
  <si>
    <t xml:space="preserve">      ATTC- UG Excavation upto Junction with Adit cum Surge Gallery for TRT-2</t>
  </si>
  <si>
    <t xml:space="preserve">      ATTC - UG Excavation from Adit cum Surge Gallery for TRT-2 to TC</t>
  </si>
  <si>
    <t>KW1-13.3</t>
  </si>
  <si>
    <t xml:space="preserve">  Transformer Hall (TC)</t>
  </si>
  <si>
    <t xml:space="preserve">      TC - Pilot Excavation</t>
  </si>
  <si>
    <t xml:space="preserve">      TC - Crown Widening</t>
  </si>
  <si>
    <t xml:space="preserve">      TC - Benching upto Floor Level (EL. 1310.0m)</t>
  </si>
  <si>
    <t xml:space="preserve">      TC - UG Excavation of Equipment Gallery</t>
  </si>
  <si>
    <t xml:space="preserve">      TC - Bottom Raft, Beams, Columns concreting upto Top</t>
  </si>
  <si>
    <t xml:space="preserve">      TC - UG Excavation of Cable Trench</t>
  </si>
  <si>
    <t>KW1-13.3.1</t>
  </si>
  <si>
    <t>KW1-13.3.2</t>
  </si>
  <si>
    <t>KW1-13.3.3</t>
  </si>
  <si>
    <t>KW1-13.3.4</t>
  </si>
  <si>
    <t>KW1-13.3.5</t>
  </si>
  <si>
    <t>KW1-13.3.6</t>
  </si>
  <si>
    <t>River diverted on 15.01.2024</t>
  </si>
  <si>
    <t>10-05-2023</t>
  </si>
  <si>
    <t>PH- Crown widening I.e EL 1274.15m</t>
  </si>
  <si>
    <t>26-12-2022</t>
  </si>
  <si>
    <t>Completed on 25-12-2022</t>
  </si>
  <si>
    <t>11-10-2022</t>
  </si>
  <si>
    <t>02-01-2023</t>
  </si>
  <si>
    <t>19-09-2023</t>
  </si>
  <si>
    <t>22-11-2023</t>
  </si>
  <si>
    <t>Completed on 18-09-2023</t>
  </si>
  <si>
    <t>Completed on 21-11-2023</t>
  </si>
  <si>
    <t>Completed on 02-12-2023</t>
  </si>
  <si>
    <t>03-12-2023</t>
  </si>
  <si>
    <t>Completed on 06-01-2024</t>
  </si>
  <si>
    <t>07-01-2024</t>
  </si>
  <si>
    <t>Completed on 01-07-2024</t>
  </si>
  <si>
    <t>02-07-2024</t>
  </si>
  <si>
    <t>31-07-2023</t>
  </si>
  <si>
    <t>Completed on 30-07-2023</t>
  </si>
  <si>
    <t>Completed on 17-08-2023</t>
  </si>
  <si>
    <t>12-01-2023</t>
  </si>
  <si>
    <t>18-08-2023</t>
  </si>
  <si>
    <t>27-10-2022</t>
  </si>
  <si>
    <t>Completed on 25-10-2022</t>
  </si>
  <si>
    <t>Completed on 04-08-2023</t>
  </si>
  <si>
    <t>05-08-2023</t>
  </si>
  <si>
    <t>Completed on 03-01-2024</t>
  </si>
  <si>
    <t>04-01-2024</t>
  </si>
  <si>
    <t>08-02-2024</t>
  </si>
  <si>
    <t>Completed on 26-06-2024</t>
  </si>
  <si>
    <t>27-06-2024</t>
  </si>
  <si>
    <t>24-04-2024</t>
  </si>
  <si>
    <t>10-06-2024</t>
  </si>
  <si>
    <t>01-12-2022</t>
  </si>
  <si>
    <t>01-07-2023</t>
  </si>
  <si>
    <t>16-01-2024</t>
  </si>
  <si>
    <t>08-01-2024</t>
  </si>
  <si>
    <t>05-12-2023</t>
  </si>
  <si>
    <t>Completed on 30-05-2024</t>
  </si>
  <si>
    <t>Completed on 23-10-2023</t>
  </si>
  <si>
    <t>24-10-2023</t>
  </si>
  <si>
    <t>Completed on 04-12-2023</t>
  </si>
  <si>
    <t>Completed on 14-03-2024</t>
  </si>
  <si>
    <t>Cum</t>
  </si>
  <si>
    <t>Excavation from EL 1272 to 1270 m is under progress.</t>
  </si>
  <si>
    <t>Completed on 12-02-2023</t>
  </si>
  <si>
    <t>13-02-2023</t>
  </si>
  <si>
    <t>15-01-2024</t>
  </si>
  <si>
    <t xml:space="preserve">      TC - Benching upto Floor Level (EL. 1310.0m) from SPL to El 1310 m </t>
  </si>
  <si>
    <t>Benching excavation is under progress.</t>
  </si>
  <si>
    <t>Coffer dam quantity is 61023 for year 2023-24. Coffer dam breached on 22.05.2024</t>
  </si>
  <si>
    <t xml:space="preserve"> दैनिक प्रगति रिपोर्ट   / Daily Progress Report </t>
  </si>
  <si>
    <t>25-10-2022</t>
  </si>
  <si>
    <t>25-12-2022</t>
  </si>
  <si>
    <t>04-08-2023</t>
  </si>
  <si>
    <t>23-10-2023</t>
  </si>
  <si>
    <t>04-12-2023</t>
  </si>
  <si>
    <t>30-05-2024</t>
  </si>
  <si>
    <t>03-01-2024</t>
  </si>
  <si>
    <t>14-03-2024</t>
  </si>
  <si>
    <t>26-06-2024</t>
  </si>
  <si>
    <t>18-09-2023</t>
  </si>
  <si>
    <t>21-11-2023</t>
  </si>
  <si>
    <t>02-12-2023</t>
  </si>
  <si>
    <t>06-01-2024</t>
  </si>
  <si>
    <t>01-07-2024</t>
  </si>
  <si>
    <t>30-07-2023</t>
  </si>
  <si>
    <t>17-08-2023</t>
  </si>
  <si>
    <t>12-02-2023</t>
  </si>
  <si>
    <t>क्वार जल विद्युत परियोजना (540 मेगावाट)/ Kwar Hydroelectric Project (540 MW)</t>
  </si>
  <si>
    <t xml:space="preserve">      ATTC Excavation (J1)</t>
  </si>
  <si>
    <t xml:space="preserve">
m</t>
  </si>
  <si>
    <t>Transformer Cavern excavation</t>
  </si>
  <si>
    <t>KW1-17</t>
  </si>
  <si>
    <t>Control Block Cavern</t>
  </si>
  <si>
    <t>KW1-17.1</t>
  </si>
  <si>
    <t>Excavation of Control Block</t>
  </si>
  <si>
    <t xml:space="preserve">Rockbolt- 10 nos </t>
  </si>
  <si>
    <t>Heading excavation work  upto EL 1270 m is Completed</t>
  </si>
  <si>
    <t xml:space="preserve">  </t>
  </si>
  <si>
    <t xml:space="preserve">      D/S Surge Gallery For TRT-2 - UG Excavation - Heading</t>
  </si>
  <si>
    <t xml:space="preserve">Rock support work in progress at junction of Adit and TRT-2
Rockbolt - 22 nos.
Backfill - 2 cum
SFRS - 5cum
</t>
  </si>
  <si>
    <t>08.10.24</t>
  </si>
  <si>
    <t xml:space="preserve">      D/S Surge Gallery For TRT-1 - UG Excavation </t>
  </si>
  <si>
    <t>Construction of Coffer Dams U/s &amp; D/s including Grouting Works</t>
  </si>
  <si>
    <t>31.10.2024</t>
  </si>
  <si>
    <t xml:space="preserve">   Dam - Excavation of deposited materials on River Bed</t>
  </si>
  <si>
    <t>25.10.2024</t>
  </si>
  <si>
    <t>Excavation of deposited materials on River Bed has been started on 25.10.2024</t>
  </si>
  <si>
    <t>Cables Anchor (25m) -0 n</t>
  </si>
  <si>
    <t>Construction of Coffer dam for this season i.e for year 2024-25 has been started on 03.10.2024.</t>
  </si>
  <si>
    <t xml:space="preserve">Rock support work in progress at junction of Adit and TRT-2
Rockbolt -0 nos.
Rib  -  MT
SFRS - 0 cum
backfill -0 cum 
Rockbolt -  nos.
Lagging - 0 MT
</t>
  </si>
  <si>
    <t>04.12.2024</t>
  </si>
  <si>
    <t xml:space="preserve">   Dam - Concreting - Up to EL 1306m</t>
  </si>
  <si>
    <t xml:space="preserve"> Construction of  Upstream  Coffer Dam </t>
  </si>
  <si>
    <t xml:space="preserve"> Construction of  Downstream  Coffer Dam </t>
  </si>
  <si>
    <t xml:space="preserve">TRT-2 U/s from Adit </t>
  </si>
  <si>
    <t>KW1-16.3.1</t>
  </si>
  <si>
    <t>KW1-16.3.2</t>
  </si>
  <si>
    <t xml:space="preserve">TRT-2 D/s from Adit </t>
  </si>
  <si>
    <t>KW1-16.2.1</t>
  </si>
  <si>
    <t xml:space="preserve">     TRT-1 U/s from Adit</t>
  </si>
  <si>
    <t>KW1-16.2.2</t>
  </si>
  <si>
    <t xml:space="preserve">    TRT-1 D/s from Adit</t>
  </si>
  <si>
    <t>KW1-16.2.3</t>
  </si>
  <si>
    <t xml:space="preserve">    TRT-1 D/s from Surge Gallery-1</t>
  </si>
  <si>
    <t>KW1-16.2.4</t>
  </si>
  <si>
    <t>TRT-1 U/s from Surge Gallery-1</t>
  </si>
  <si>
    <t>25.12.24</t>
  </si>
  <si>
    <t>Rock Support Work in progress 
Rockbolt - 0 nos. 
SFRS - 0cum</t>
  </si>
  <si>
    <t>Link Tunnel from Surge Gallery 1</t>
  </si>
  <si>
    <t>Monthly Target (Jan-25)</t>
  </si>
  <si>
    <t xml:space="preserve">
Daily Capex -Rs. 50 lakh
Target for FY- 2024 - Rs. 427.02 Cr.
Expenditure for the month of December-2024 - Rs. 30.35 Cr.
Expenditure upto December 2024 for FY 2024-25 - Rs. 229.39 Cr.
</t>
  </si>
  <si>
    <t>Rock Support Work in progress 
Rockbolt -0@5m
Shotcrete - 0 cum
Lagging - 0.67 MT
Backfill - 0 cum</t>
  </si>
  <si>
    <t xml:space="preserve">
Rib - 0 MT
SFRS - 0 cum
Rock bolt- 0@4m
Wiremesh - 0 sqm
Lagging - 0 MT</t>
  </si>
  <si>
    <t xml:space="preserve"> Heading excavation upto EL 1265 m is completed. 
-Benching work upto EL 1258.65m
Rock Support work 
Grouting -  0 MT
Pregrout drilling - 0  RM
Rockbolt - @12m
Wiremesh - 0 sqm
SFRS - 17.5 cum
Plain Shot - 0 cum
Cable Tendons :
Daily hole drilled - 0
Cumulative - 1
</t>
  </si>
  <si>
    <t>Rockbolt - @5m
SFRS -   cum
Rib -  0 MT
Lagging - 0 MT
Backfill - 0 cum</t>
  </si>
  <si>
    <t>SFRS-   cum
Rock bolt-  nos.@5 m
Backfill-    0 cum
lagging-  0 cum
Ribs - 0 MT
shotcrete- 0 cum</t>
  </si>
  <si>
    <t xml:space="preserve">Rock Support Work in progress 
Rockbolt - 0@5m
Shotcrete - 0 cum
Rib - 0 MT
Lagging- 0.325MT
Backfill - 5 cum
</t>
  </si>
  <si>
    <t xml:space="preserve">Rock Support Work in progress 
Rockbolt - 
Shotcrete - 0 cum
Ribs - 0.471 MT
Backfill - 0 cum
Lagging - 0 cum </t>
  </si>
  <si>
    <t>05.01.2025</t>
  </si>
  <si>
    <t>Concreting in  S2 block from RD (70 to 106m) at EL 1284.5m</t>
  </si>
  <si>
    <t xml:space="preserve">
Ribs -0.74 MT 
Rockbolt -  0@3m
Backfilling - 0 cum
SFRS - 0 cum
Wiremesh -0 sqm
Lagging -0.117 cum</t>
  </si>
  <si>
    <t xml:space="preserve">Heading excavation work  upto EL 1313 m is Completed.⁠ 
Benching Excavation is in progress.   
Rock support work
SFRS -   0 cum
Rockbolt-  0@7.5m 
Ceiling Anchor - 0 nos. 
PRH - RM
Cable Tendons insertion and grouting - 27 nos.                                                                                                                                                      
</t>
  </si>
  <si>
    <t xml:space="preserve">Heading Excavation work completed 
Benching work in progress 
Daily -120cum
Monthly -760 cum
Cumulative - 2960 cum
Rock support work
SFRS -  0 cum
Rockbolt - @6m
Lagging - 0 MT
Backfilling - 0 cum
Ribs -0 MT
Kerb Concreting - 0 cum
</t>
  </si>
  <si>
    <t xml:space="preserve">Rock Support Work in progress 
Rockbolt - . @6m
SFRS - 7 cum
Lagging - 0.57 cum
Rib - 0MT
</t>
  </si>
  <si>
    <t>Rock Support Work in progress 
Rockbolt - 0 nos. 
SFRS - 0 cum
Lagging- 0.55 MT
Rib -0.45 MT
Backfill - 5 cum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</si>
</sst>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m/d/yyyy;@"/>
  </numFmts>
  <fonts count="20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0C0C0C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6" borderId="0" xfId="0" applyFont="1" applyFill="1"/>
    <xf numFmtId="0" fontId="6" fillId="0" borderId="0" xfId="0" applyFont="1"/>
    <xf numFmtId="10" fontId="0" fillId="0" borderId="0" xfId="0" applyNumberFormat="1"/>
    <xf numFmtId="1" fontId="2" fillId="6" borderId="2" xfId="0" applyNumberFormat="1" applyFont="1" applyFill="1" applyBorder="1" applyAlignment="1">
      <alignment horizontal="center" vertical="top"/>
    </xf>
    <xf numFmtId="164" fontId="2" fillId="6" borderId="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2" fontId="2" fillId="6" borderId="2" xfId="0" applyNumberFormat="1" applyFont="1" applyFill="1" applyBorder="1" applyAlignment="1">
      <alignment horizontal="center" vertical="top"/>
    </xf>
    <xf numFmtId="0" fontId="0" fillId="6" borderId="0" xfId="0" applyFill="1"/>
    <xf numFmtId="0" fontId="2" fillId="6" borderId="2" xfId="0" applyFont="1" applyFill="1" applyBorder="1" applyAlignment="1">
      <alignment horizontal="left" vertical="top" wrapText="1"/>
    </xf>
    <xf numFmtId="14" fontId="2" fillId="6" borderId="2" xfId="0" applyNumberFormat="1" applyFont="1" applyFill="1" applyBorder="1" applyAlignment="1">
      <alignment horizontal="center" vertical="top"/>
    </xf>
    <xf numFmtId="164" fontId="1" fillId="6" borderId="2" xfId="0" applyNumberFormat="1" applyFont="1" applyFill="1" applyBorder="1" applyAlignment="1">
      <alignment horizontal="center" vertical="top"/>
    </xf>
    <xf numFmtId="0" fontId="11" fillId="6" borderId="0" xfId="0" applyFont="1" applyFill="1"/>
    <xf numFmtId="0" fontId="0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/>
    <xf numFmtId="10" fontId="1" fillId="0" borderId="2" xfId="0" applyNumberFormat="1" applyFont="1" applyBorder="1" applyAlignment="1">
      <alignment vertical="top" wrapText="1"/>
    </xf>
    <xf numFmtId="1" fontId="10" fillId="0" borderId="2" xfId="0" applyNumberFormat="1" applyFont="1" applyBorder="1" applyAlignment="1">
      <alignment horizontal="center" vertical="top" wrapText="1"/>
    </xf>
    <xf numFmtId="0" fontId="6" fillId="0" borderId="2" xfId="0" applyFont="1" applyBorder="1"/>
    <xf numFmtId="10" fontId="0" fillId="0" borderId="2" xfId="0" applyNumberFormat="1" applyBorder="1"/>
    <xf numFmtId="0" fontId="0" fillId="0" borderId="2" xfId="0" applyBorder="1" applyAlignment="1">
      <alignment horizontal="center"/>
    </xf>
    <xf numFmtId="0" fontId="10" fillId="6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" fillId="8" borderId="2" xfId="0" applyFont="1" applyFill="1" applyBorder="1" applyAlignment="1">
      <alignment vertical="top" wrapText="1"/>
    </xf>
    <xf numFmtId="1" fontId="2" fillId="8" borderId="2" xfId="0" applyNumberFormat="1" applyFont="1" applyFill="1" applyBorder="1" applyAlignment="1">
      <alignment vertical="top"/>
    </xf>
    <xf numFmtId="14" fontId="2" fillId="8" borderId="2" xfId="0" applyNumberFormat="1" applyFont="1" applyFill="1" applyBorder="1" applyAlignment="1">
      <alignment vertical="top" wrapText="1"/>
    </xf>
    <xf numFmtId="14" fontId="1" fillId="8" borderId="2" xfId="0" applyNumberFormat="1" applyFont="1" applyFill="1" applyBorder="1" applyAlignment="1">
      <alignment vertical="top" wrapText="1"/>
    </xf>
    <xf numFmtId="1" fontId="2" fillId="8" borderId="2" xfId="0" applyNumberFormat="1" applyFont="1" applyFill="1" applyBorder="1" applyAlignment="1">
      <alignment horizontal="center" vertical="top"/>
    </xf>
    <xf numFmtId="164" fontId="2" fillId="8" borderId="2" xfId="0" applyNumberFormat="1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164" fontId="9" fillId="8" borderId="2" xfId="0" applyNumberFormat="1" applyFont="1" applyFill="1" applyBorder="1" applyAlignment="1">
      <alignment horizontal="center" vertical="top"/>
    </xf>
    <xf numFmtId="10" fontId="9" fillId="8" borderId="2" xfId="0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8" borderId="2" xfId="0" applyFont="1" applyFill="1" applyBorder="1" applyAlignment="1">
      <alignment horizontal="left" vertical="top"/>
    </xf>
    <xf numFmtId="0" fontId="14" fillId="8" borderId="2" xfId="0" applyFont="1" applyFill="1" applyBorder="1"/>
    <xf numFmtId="0" fontId="12" fillId="8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14" fillId="8" borderId="2" xfId="0" applyFont="1" applyFill="1" applyBorder="1" applyAlignment="1">
      <alignment vertical="top"/>
    </xf>
    <xf numFmtId="0" fontId="0" fillId="3" borderId="2" xfId="0" applyFill="1" applyBorder="1"/>
    <xf numFmtId="0" fontId="6" fillId="3" borderId="2" xfId="0" applyFont="1" applyFill="1" applyBorder="1"/>
    <xf numFmtId="10" fontId="0" fillId="3" borderId="2" xfId="0" applyNumberFormat="1" applyFill="1" applyBorder="1"/>
    <xf numFmtId="0" fontId="0" fillId="0" borderId="2" xfId="0" applyFill="1" applyBorder="1"/>
    <xf numFmtId="0" fontId="6" fillId="0" borderId="2" xfId="0" applyFont="1" applyFill="1" applyBorder="1"/>
    <xf numFmtId="10" fontId="0" fillId="0" borderId="2" xfId="0" applyNumberFormat="1" applyFill="1" applyBorder="1"/>
    <xf numFmtId="0" fontId="13" fillId="7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0" fillId="5" borderId="2" xfId="0" applyFont="1" applyFill="1" applyBorder="1" applyAlignment="1">
      <alignment horizontal="left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0" fillId="5" borderId="2" xfId="0" applyFill="1" applyBorder="1"/>
    <xf numFmtId="0" fontId="6" fillId="5" borderId="2" xfId="0" applyFont="1" applyFill="1" applyBorder="1"/>
    <xf numFmtId="10" fontId="0" fillId="5" borderId="2" xfId="0" applyNumberFormat="1" applyFill="1" applyBorder="1"/>
    <xf numFmtId="0" fontId="15" fillId="5" borderId="2" xfId="0" applyFont="1" applyFill="1" applyBorder="1" applyAlignment="1">
      <alignment vertical="center" wrapText="1"/>
    </xf>
    <xf numFmtId="1" fontId="2" fillId="5" borderId="2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center" vertical="top" wrapText="1"/>
    </xf>
    <xf numFmtId="1" fontId="5" fillId="5" borderId="2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9" fontId="2" fillId="5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16" fillId="0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14" fontId="10" fillId="8" borderId="2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64" fontId="10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0" fillId="10" borderId="2" xfId="0" applyFont="1" applyFill="1" applyBorder="1" applyAlignment="1">
      <alignment horizontal="left" vertical="top" wrapText="1"/>
    </xf>
    <xf numFmtId="0" fontId="13" fillId="10" borderId="2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6" fillId="10" borderId="2" xfId="0" applyFont="1" applyFill="1" applyBorder="1"/>
    <xf numFmtId="10" fontId="0" fillId="10" borderId="2" xfId="0" applyNumberFormat="1" applyFill="1" applyBorder="1"/>
    <xf numFmtId="14" fontId="0" fillId="0" borderId="2" xfId="0" applyNumberForma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vertical="top"/>
    </xf>
    <xf numFmtId="0" fontId="10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top" wrapText="1"/>
    </xf>
    <xf numFmtId="0" fontId="10" fillId="11" borderId="2" xfId="0" applyFont="1" applyFill="1" applyBorder="1" applyAlignment="1">
      <alignment horizontal="center" vertical="center"/>
    </xf>
    <xf numFmtId="14" fontId="10" fillId="11" borderId="2" xfId="0" applyNumberFormat="1" applyFont="1" applyFill="1" applyBorder="1" applyAlignment="1">
      <alignment horizontal="center" vertical="center"/>
    </xf>
    <xf numFmtId="1" fontId="10" fillId="11" borderId="2" xfId="0" applyNumberFormat="1" applyFont="1" applyFill="1" applyBorder="1" applyAlignment="1">
      <alignment horizontal="center" vertical="center"/>
    </xf>
    <xf numFmtId="164" fontId="10" fillId="11" borderId="2" xfId="0" applyNumberFormat="1" applyFont="1" applyFill="1" applyBorder="1" applyAlignment="1">
      <alignment horizontal="center" vertical="center"/>
    </xf>
    <xf numFmtId="2" fontId="10" fillId="11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/>
    </xf>
    <xf numFmtId="14" fontId="10" fillId="0" borderId="2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/>
    </xf>
    <xf numFmtId="0" fontId="11" fillId="0" borderId="0" xfId="0" applyFont="1" applyFill="1"/>
    <xf numFmtId="0" fontId="3" fillId="0" borderId="0" xfId="0" applyFont="1" applyFill="1"/>
    <xf numFmtId="9" fontId="10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10" fontId="2" fillId="6" borderId="2" xfId="0" applyNumberFormat="1" applyFont="1" applyFill="1" applyBorder="1" applyAlignment="1">
      <alignment horizontal="center" vertical="top"/>
    </xf>
    <xf numFmtId="166" fontId="0" fillId="0" borderId="2" xfId="0" applyNumberForma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vertical="center" wrapText="1"/>
    </xf>
    <xf numFmtId="0" fontId="0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10" fontId="0" fillId="9" borderId="2" xfId="0" applyNumberFormat="1" applyFont="1" applyFill="1" applyBorder="1" applyAlignment="1">
      <alignment horizontal="center"/>
    </xf>
    <xf numFmtId="0" fontId="0" fillId="9" borderId="2" xfId="0" applyFont="1" applyFill="1" applyBorder="1"/>
    <xf numFmtId="0" fontId="0" fillId="9" borderId="0" xfId="0" applyFill="1"/>
    <xf numFmtId="14" fontId="0" fillId="9" borderId="2" xfId="0" applyNumberFormat="1" applyFill="1" applyBorder="1" applyAlignment="1">
      <alignment horizontal="center"/>
    </xf>
    <xf numFmtId="0" fontId="0" fillId="9" borderId="2" xfId="0" applyFill="1" applyBorder="1"/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top"/>
    </xf>
    <xf numFmtId="10" fontId="0" fillId="9" borderId="2" xfId="0" applyNumberFormat="1" applyFill="1" applyBorder="1"/>
    <xf numFmtId="1" fontId="10" fillId="0" borderId="2" xfId="0" applyNumberFormat="1" applyFont="1" applyFill="1" applyBorder="1" applyAlignment="1">
      <alignment horizontal="center" wrapText="1"/>
    </xf>
    <xf numFmtId="164" fontId="10" fillId="0" borderId="2" xfId="0" applyNumberFormat="1" applyFont="1" applyFill="1" applyBorder="1" applyAlignment="1">
      <alignment horizontal="center" wrapText="1"/>
    </xf>
    <xf numFmtId="165" fontId="10" fillId="0" borderId="2" xfId="0" applyNumberFormat="1" applyFont="1" applyFill="1" applyBorder="1" applyAlignment="1">
      <alignment horizontal="center" wrapText="1"/>
    </xf>
    <xf numFmtId="0" fontId="0" fillId="6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6" borderId="2" xfId="0" applyFill="1" applyBorder="1" applyAlignment="1">
      <alignment wrapText="1"/>
    </xf>
    <xf numFmtId="1" fontId="2" fillId="6" borderId="2" xfId="0" applyNumberFormat="1" applyFon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1" fontId="10" fillId="6" borderId="2" xfId="0" applyNumberFormat="1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1" fontId="10" fillId="0" borderId="2" xfId="0" applyNumberFormat="1" applyFont="1" applyBorder="1" applyAlignment="1">
      <alignment horizontal="left" vertical="top" wrapText="1"/>
    </xf>
    <xf numFmtId="0" fontId="2" fillId="5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10" fontId="1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 wrapText="1"/>
    </xf>
    <xf numFmtId="10" fontId="10" fillId="8" borderId="2" xfId="0" applyNumberFormat="1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top"/>
    </xf>
    <xf numFmtId="1" fontId="10" fillId="11" borderId="2" xfId="0" applyNumberFormat="1" applyFont="1" applyFill="1" applyBorder="1" applyAlignment="1">
      <alignment horizontal="center" vertical="center" wrapText="1"/>
    </xf>
    <xf numFmtId="10" fontId="10" fillId="11" borderId="2" xfId="0" applyNumberFormat="1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10" fontId="10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9" borderId="2" xfId="0" applyFont="1" applyFill="1" applyBorder="1" applyAlignment="1">
      <alignment horizontal="center" vertical="top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14" fontId="0" fillId="6" borderId="2" xfId="0" applyNumberFormat="1" applyFill="1" applyBorder="1" applyAlignment="1">
      <alignment horizontal="center" vertical="top"/>
    </xf>
    <xf numFmtId="0" fontId="0" fillId="6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center" vertical="top" wrapText="1"/>
    </xf>
    <xf numFmtId="9" fontId="10" fillId="0" borderId="2" xfId="0" applyNumberFormat="1" applyFont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14" fontId="1" fillId="3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abSelected="1" view="pageBreakPreview" zoomScale="80" zoomScaleNormal="80" zoomScaleSheetLayoutView="80" workbookViewId="0">
      <selection activeCell="N97" sqref="N97"/>
    </sheetView>
  </sheetViews>
  <sheetFormatPr defaultColWidth="16.5703125" defaultRowHeight="15"/>
  <cols>
    <col min="1" max="1" width="13.5703125" customWidth="1"/>
    <col min="2" max="2" width="62.5703125" customWidth="1"/>
    <col min="3" max="3" width="7.28515625" customWidth="1"/>
    <col min="4" max="4" width="10" customWidth="1"/>
    <col min="5" max="5" width="12.85546875" customWidth="1"/>
    <col min="6" max="6" width="12" customWidth="1"/>
    <col min="7" max="7" width="11.7109375" customWidth="1"/>
    <col min="8" max="8" width="12.7109375" style="6" customWidth="1"/>
    <col min="9" max="9" width="11.140625" customWidth="1"/>
    <col min="10" max="10" width="11" customWidth="1"/>
    <col min="11" max="11" width="14.140625" customWidth="1"/>
    <col min="12" max="12" width="11.42578125" customWidth="1"/>
    <col min="13" max="13" width="8.85546875" style="7" customWidth="1"/>
    <col min="14" max="14" width="61.28515625" customWidth="1"/>
    <col min="15" max="15" width="0" hidden="1" customWidth="1"/>
    <col min="16" max="16" width="6" customWidth="1"/>
  </cols>
  <sheetData>
    <row r="1" spans="1:16" s="1" customFormat="1" ht="28.5" customHeight="1">
      <c r="A1" s="212" t="s">
        <v>237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6" s="1" customFormat="1" ht="27.75" customHeight="1">
      <c r="A2" s="212" t="s">
        <v>219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6" s="2" customFormat="1" ht="27.75" customHeight="1">
      <c r="A3" s="171" t="s">
        <v>0</v>
      </c>
      <c r="B3" s="214" t="s">
        <v>288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6" s="1" customFormat="1" ht="62.25" customHeight="1">
      <c r="A4" s="7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75" t="s">
        <v>22</v>
      </c>
      <c r="G4" s="3" t="s">
        <v>6</v>
      </c>
      <c r="H4" s="3" t="s">
        <v>279</v>
      </c>
      <c r="I4" s="3" t="s">
        <v>7</v>
      </c>
      <c r="J4" s="3" t="s">
        <v>8</v>
      </c>
      <c r="K4" s="3" t="s">
        <v>9</v>
      </c>
      <c r="L4" s="3" t="s">
        <v>10</v>
      </c>
      <c r="M4" s="20" t="s">
        <v>11</v>
      </c>
      <c r="N4" s="3" t="s">
        <v>12</v>
      </c>
    </row>
    <row r="5" spans="1:16" s="131" customFormat="1" ht="26.25" customHeight="1">
      <c r="A5" s="39" t="s">
        <v>83</v>
      </c>
      <c r="B5" s="210" t="s">
        <v>26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9"/>
      <c r="P5" s="209"/>
    </row>
    <row r="6" spans="1:16" s="1" customFormat="1" ht="15.75" hidden="1">
      <c r="A6" s="75"/>
      <c r="B6" s="172" t="s">
        <v>27</v>
      </c>
      <c r="C6" s="3"/>
      <c r="D6" s="3"/>
      <c r="E6" s="3"/>
      <c r="F6" s="3"/>
      <c r="G6" s="3"/>
      <c r="H6" s="3"/>
      <c r="I6" s="3"/>
      <c r="J6" s="3"/>
      <c r="K6" s="3"/>
      <c r="L6" s="3"/>
      <c r="M6" s="20"/>
      <c r="N6" s="3"/>
    </row>
    <row r="7" spans="1:16" s="1" customFormat="1" ht="15.75" hidden="1">
      <c r="A7" s="26" t="s">
        <v>84</v>
      </c>
      <c r="B7" s="27" t="s">
        <v>85</v>
      </c>
      <c r="C7" s="3"/>
      <c r="D7" s="3"/>
      <c r="E7" s="3"/>
      <c r="F7" s="3"/>
      <c r="G7" s="3"/>
      <c r="H7" s="3"/>
      <c r="I7" s="3"/>
      <c r="J7" s="3"/>
      <c r="K7" s="3"/>
      <c r="L7" s="3"/>
      <c r="M7" s="20"/>
      <c r="N7" s="3"/>
    </row>
    <row r="8" spans="1:16" s="1" customFormat="1" ht="15.75" hidden="1">
      <c r="A8" s="26" t="s">
        <v>87</v>
      </c>
      <c r="B8" s="27" t="s">
        <v>86</v>
      </c>
      <c r="C8" s="3"/>
      <c r="D8" s="3"/>
      <c r="E8" s="3"/>
      <c r="F8" s="3"/>
      <c r="G8" s="3"/>
      <c r="H8" s="3"/>
      <c r="I8" s="3"/>
      <c r="J8" s="3"/>
      <c r="K8" s="3"/>
      <c r="L8" s="3"/>
      <c r="M8" s="20"/>
      <c r="N8" s="27" t="s">
        <v>168</v>
      </c>
    </row>
    <row r="9" spans="1:16" s="1" customFormat="1" ht="30">
      <c r="A9" s="26" t="s">
        <v>88</v>
      </c>
      <c r="B9" s="27" t="s">
        <v>252</v>
      </c>
      <c r="C9" s="21" t="s">
        <v>21</v>
      </c>
      <c r="D9" s="21">
        <v>61023</v>
      </c>
      <c r="E9" s="21" t="s">
        <v>203</v>
      </c>
      <c r="F9" s="21"/>
      <c r="G9" s="21">
        <v>61023</v>
      </c>
      <c r="H9" s="21">
        <v>0</v>
      </c>
      <c r="I9" s="21">
        <v>0</v>
      </c>
      <c r="J9" s="21">
        <v>0</v>
      </c>
      <c r="K9" s="21">
        <f>I9+G9</f>
        <v>61023</v>
      </c>
      <c r="L9" s="21">
        <f>K9-D9</f>
        <v>0</v>
      </c>
      <c r="M9" s="204">
        <v>1</v>
      </c>
      <c r="N9" s="27" t="s">
        <v>218</v>
      </c>
    </row>
    <row r="10" spans="1:16" s="1" customFormat="1" ht="30">
      <c r="A10" s="26" t="s">
        <v>89</v>
      </c>
      <c r="B10" s="27" t="s">
        <v>262</v>
      </c>
      <c r="C10" s="21" t="s">
        <v>21</v>
      </c>
      <c r="D10" s="64">
        <v>80000</v>
      </c>
      <c r="E10" s="203">
        <v>45568</v>
      </c>
      <c r="F10" s="64"/>
      <c r="G10" s="64">
        <v>46463</v>
      </c>
      <c r="H10" s="64">
        <v>0</v>
      </c>
      <c r="I10" s="64">
        <v>0</v>
      </c>
      <c r="J10" s="64">
        <v>0</v>
      </c>
      <c r="K10" s="64">
        <f>I10+G10</f>
        <v>46463</v>
      </c>
      <c r="L10" s="64">
        <f>D10-K10</f>
        <v>33537</v>
      </c>
      <c r="M10" s="130">
        <f>K10/D10</f>
        <v>0.58078750000000001</v>
      </c>
      <c r="N10" s="27" t="s">
        <v>258</v>
      </c>
    </row>
    <row r="11" spans="1:16" s="1" customFormat="1">
      <c r="A11" s="26" t="s">
        <v>90</v>
      </c>
      <c r="B11" s="27" t="s">
        <v>263</v>
      </c>
      <c r="C11" s="21" t="s">
        <v>21</v>
      </c>
      <c r="D11" s="64">
        <v>40000</v>
      </c>
      <c r="E11" s="203"/>
      <c r="F11" s="64"/>
      <c r="G11" s="64">
        <v>4967</v>
      </c>
      <c r="H11" s="64">
        <v>5000</v>
      </c>
      <c r="I11" s="64">
        <v>890</v>
      </c>
      <c r="J11" s="64">
        <v>0</v>
      </c>
      <c r="K11" s="64">
        <f>I11+G11</f>
        <v>5857</v>
      </c>
      <c r="L11" s="64">
        <f>D11-K11</f>
        <v>34143</v>
      </c>
      <c r="M11" s="130">
        <f>K11/D11</f>
        <v>0.146425</v>
      </c>
      <c r="N11" s="27"/>
    </row>
    <row r="12" spans="1:16" s="131" customFormat="1" ht="26.25" customHeight="1">
      <c r="A12" s="39" t="s">
        <v>91</v>
      </c>
      <c r="B12" s="210" t="s">
        <v>13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09"/>
      <c r="P12" s="209"/>
    </row>
    <row r="13" spans="1:16" s="1" customFormat="1" ht="30" hidden="1" customHeight="1">
      <c r="A13" s="173" t="s">
        <v>14</v>
      </c>
      <c r="B13" s="59" t="s">
        <v>15</v>
      </c>
      <c r="C13" s="54" t="s">
        <v>16</v>
      </c>
      <c r="D13" s="54">
        <v>456</v>
      </c>
      <c r="E13" s="60" t="s">
        <v>17</v>
      </c>
      <c r="F13" s="60"/>
      <c r="G13" s="54">
        <v>456</v>
      </c>
      <c r="H13" s="61"/>
      <c r="I13" s="62">
        <f>0</f>
        <v>0</v>
      </c>
      <c r="J13" s="62">
        <v>0</v>
      </c>
      <c r="K13" s="54">
        <f t="shared" ref="K13:K14" si="0">G13+I13</f>
        <v>456</v>
      </c>
      <c r="L13" s="54">
        <f t="shared" ref="L13:L14" si="1">D13-K13</f>
        <v>0</v>
      </c>
      <c r="M13" s="63">
        <f t="shared" ref="M13:M14" si="2">K13/D13</f>
        <v>1</v>
      </c>
      <c r="N13" s="4" t="s">
        <v>18</v>
      </c>
      <c r="O13" s="1">
        <f>K13/D13</f>
        <v>1</v>
      </c>
    </row>
    <row r="14" spans="1:16" s="5" customFormat="1" ht="30" hidden="1" customHeight="1">
      <c r="A14" s="173" t="s">
        <v>14</v>
      </c>
      <c r="B14" s="59" t="s">
        <v>19</v>
      </c>
      <c r="C14" s="54" t="s">
        <v>16</v>
      </c>
      <c r="D14" s="54">
        <v>456</v>
      </c>
      <c r="E14" s="60"/>
      <c r="F14" s="60"/>
      <c r="G14" s="54">
        <v>440</v>
      </c>
      <c r="H14" s="61"/>
      <c r="I14" s="62">
        <v>0</v>
      </c>
      <c r="J14" s="62">
        <v>0</v>
      </c>
      <c r="K14" s="54">
        <f t="shared" si="0"/>
        <v>440</v>
      </c>
      <c r="L14" s="54">
        <f t="shared" si="1"/>
        <v>16</v>
      </c>
      <c r="M14" s="63">
        <f t="shared" si="2"/>
        <v>0.96491228070175439</v>
      </c>
      <c r="N14" s="4" t="s">
        <v>20</v>
      </c>
      <c r="O14" s="5">
        <f>K14/D14</f>
        <v>0.96491228070175439</v>
      </c>
    </row>
    <row r="15" spans="1:16" s="5" customFormat="1" ht="30" hidden="1" customHeight="1">
      <c r="A15" s="26" t="s">
        <v>92</v>
      </c>
      <c r="B15" s="27" t="s">
        <v>103</v>
      </c>
      <c r="C15" s="64" t="s">
        <v>112</v>
      </c>
      <c r="D15" s="65"/>
      <c r="E15" s="66"/>
      <c r="F15" s="66"/>
      <c r="G15" s="65"/>
      <c r="H15" s="67"/>
      <c r="I15" s="68"/>
      <c r="J15" s="68"/>
      <c r="K15" s="65"/>
      <c r="L15" s="65"/>
      <c r="M15" s="69"/>
      <c r="N15" s="70"/>
    </row>
    <row r="16" spans="1:16" s="16" customFormat="1" ht="30" hidden="1" customHeight="1">
      <c r="A16" s="26" t="s">
        <v>93</v>
      </c>
      <c r="B16" s="27" t="s">
        <v>104</v>
      </c>
      <c r="C16" s="64" t="s">
        <v>112</v>
      </c>
      <c r="D16" s="64"/>
      <c r="E16" s="64" t="s">
        <v>201</v>
      </c>
      <c r="F16" s="64"/>
      <c r="G16" s="64"/>
      <c r="H16" s="64"/>
      <c r="I16" s="71"/>
      <c r="J16" s="71"/>
      <c r="K16" s="71"/>
      <c r="L16" s="71"/>
      <c r="M16" s="72"/>
      <c r="N16" s="73"/>
    </row>
    <row r="17" spans="1:14" s="128" customFormat="1" ht="18" customHeight="1">
      <c r="A17" s="102" t="s">
        <v>94</v>
      </c>
      <c r="B17" s="112" t="s">
        <v>105</v>
      </c>
      <c r="C17" s="64" t="s">
        <v>21</v>
      </c>
      <c r="D17" s="64">
        <v>205000</v>
      </c>
      <c r="E17" s="64" t="s">
        <v>169</v>
      </c>
      <c r="F17" s="64" t="s">
        <v>253</v>
      </c>
      <c r="G17" s="64">
        <v>205000</v>
      </c>
      <c r="H17" s="168">
        <v>0</v>
      </c>
      <c r="I17" s="64">
        <v>0</v>
      </c>
      <c r="J17" s="64">
        <v>0</v>
      </c>
      <c r="K17" s="168">
        <v>205000</v>
      </c>
      <c r="L17" s="71">
        <f>D17-K17</f>
        <v>0</v>
      </c>
      <c r="M17" s="72">
        <f>K17/D17</f>
        <v>1</v>
      </c>
      <c r="N17" s="73"/>
    </row>
    <row r="18" spans="1:14" s="128" customFormat="1" ht="19.5" customHeight="1">
      <c r="A18" s="102" t="s">
        <v>95</v>
      </c>
      <c r="B18" s="112" t="s">
        <v>106</v>
      </c>
      <c r="C18" s="64" t="s">
        <v>21</v>
      </c>
      <c r="D18" s="64">
        <v>64000</v>
      </c>
      <c r="E18" s="64" t="s">
        <v>202</v>
      </c>
      <c r="F18" s="64"/>
      <c r="G18" s="64">
        <v>63873</v>
      </c>
      <c r="H18" s="64">
        <v>0</v>
      </c>
      <c r="I18" s="64">
        <v>127</v>
      </c>
      <c r="J18" s="64">
        <v>0</v>
      </c>
      <c r="K18" s="64">
        <f>I18+G18</f>
        <v>64000</v>
      </c>
      <c r="L18" s="71">
        <f>D18-K18</f>
        <v>0</v>
      </c>
      <c r="M18" s="72">
        <f>K18/D18</f>
        <v>1</v>
      </c>
      <c r="N18" s="73" t="s">
        <v>257</v>
      </c>
    </row>
    <row r="19" spans="1:14" s="129" customFormat="1" ht="39.75" hidden="1" customHeight="1">
      <c r="A19" s="102" t="s">
        <v>96</v>
      </c>
      <c r="B19" s="112" t="s">
        <v>254</v>
      </c>
      <c r="C19" s="64" t="s">
        <v>21</v>
      </c>
      <c r="D19" s="127">
        <v>85000</v>
      </c>
      <c r="E19" s="64" t="s">
        <v>255</v>
      </c>
      <c r="F19" s="64"/>
      <c r="G19" s="64">
        <v>0</v>
      </c>
      <c r="H19" s="64">
        <v>25000</v>
      </c>
      <c r="I19" s="64">
        <v>0</v>
      </c>
      <c r="J19" s="64">
        <v>0</v>
      </c>
      <c r="K19" s="64">
        <f>I19+G19</f>
        <v>0</v>
      </c>
      <c r="L19" s="71">
        <f>D19-K19</f>
        <v>85000</v>
      </c>
      <c r="M19" s="72">
        <f>K19/D19</f>
        <v>0</v>
      </c>
      <c r="N19" s="174" t="s">
        <v>256</v>
      </c>
    </row>
    <row r="20" spans="1:14" ht="15" hidden="1" customHeight="1">
      <c r="A20" s="26" t="s">
        <v>97</v>
      </c>
      <c r="B20" s="27" t="s">
        <v>107</v>
      </c>
      <c r="C20" s="64"/>
      <c r="D20" s="19"/>
      <c r="E20" s="19"/>
      <c r="F20" s="19"/>
      <c r="G20" s="19"/>
      <c r="H20" s="22"/>
      <c r="I20" s="19"/>
      <c r="J20" s="19"/>
      <c r="K20" s="19"/>
      <c r="L20" s="19"/>
      <c r="M20" s="23"/>
      <c r="N20" s="19"/>
    </row>
    <row r="21" spans="1:14" ht="42" customHeight="1">
      <c r="A21" s="26" t="s">
        <v>98</v>
      </c>
      <c r="B21" s="27" t="s">
        <v>261</v>
      </c>
      <c r="C21" s="64" t="s">
        <v>21</v>
      </c>
      <c r="D21" s="64">
        <v>140000</v>
      </c>
      <c r="E21" s="64" t="s">
        <v>260</v>
      </c>
      <c r="F21" s="19"/>
      <c r="G21" s="64">
        <v>11340</v>
      </c>
      <c r="H21" s="64">
        <v>15000</v>
      </c>
      <c r="I21" s="64">
        <v>1778</v>
      </c>
      <c r="J21" s="64">
        <v>784</v>
      </c>
      <c r="K21" s="64">
        <f>I21+G21</f>
        <v>13118</v>
      </c>
      <c r="L21" s="71">
        <f>D21-K21</f>
        <v>126882</v>
      </c>
      <c r="M21" s="72">
        <f>K21/D21</f>
        <v>9.3700000000000006E-2</v>
      </c>
      <c r="N21" s="197" t="s">
        <v>289</v>
      </c>
    </row>
    <row r="22" spans="1:14" ht="15" hidden="1" customHeight="1">
      <c r="A22" s="26" t="s">
        <v>99</v>
      </c>
      <c r="B22" s="27" t="s">
        <v>108</v>
      </c>
      <c r="C22" s="64" t="s">
        <v>21</v>
      </c>
      <c r="D22" s="24">
        <v>290000</v>
      </c>
      <c r="E22" s="19"/>
      <c r="F22" s="19"/>
      <c r="G22" s="19"/>
      <c r="H22" s="22"/>
      <c r="I22" s="19"/>
      <c r="J22" s="19"/>
      <c r="K22" s="19"/>
      <c r="L22" s="19"/>
      <c r="M22" s="23"/>
      <c r="N22" s="19"/>
    </row>
    <row r="23" spans="1:14" hidden="1">
      <c r="A23" s="26" t="s">
        <v>100</v>
      </c>
      <c r="B23" s="27" t="s">
        <v>109</v>
      </c>
      <c r="C23" s="64" t="s">
        <v>21</v>
      </c>
      <c r="D23" s="24">
        <v>240000</v>
      </c>
      <c r="E23" s="19"/>
      <c r="F23" s="19"/>
      <c r="G23" s="19"/>
      <c r="H23" s="22"/>
      <c r="I23" s="19"/>
      <c r="J23" s="19"/>
      <c r="K23" s="19"/>
      <c r="L23" s="19"/>
      <c r="M23" s="23"/>
      <c r="N23" s="19"/>
    </row>
    <row r="24" spans="1:14" hidden="1">
      <c r="A24" s="26" t="s">
        <v>101</v>
      </c>
      <c r="B24" s="27" t="s">
        <v>110</v>
      </c>
      <c r="C24" s="64" t="s">
        <v>21</v>
      </c>
      <c r="D24" s="24">
        <v>85000</v>
      </c>
      <c r="E24" s="19"/>
      <c r="F24" s="19"/>
      <c r="G24" s="19"/>
      <c r="H24" s="22"/>
      <c r="I24" s="19"/>
      <c r="J24" s="19"/>
      <c r="K24" s="19"/>
      <c r="L24" s="19"/>
      <c r="M24" s="23"/>
      <c r="N24" s="19"/>
    </row>
    <row r="25" spans="1:14" ht="30" hidden="1">
      <c r="A25" s="26" t="s">
        <v>102</v>
      </c>
      <c r="B25" s="27" t="s">
        <v>111</v>
      </c>
      <c r="C25" s="64"/>
      <c r="D25" s="24"/>
      <c r="E25" s="19"/>
      <c r="F25" s="19"/>
      <c r="G25" s="19"/>
      <c r="H25" s="22"/>
      <c r="I25" s="19"/>
      <c r="J25" s="19"/>
      <c r="K25" s="19"/>
      <c r="L25" s="19"/>
      <c r="M25" s="23"/>
      <c r="N25" s="19"/>
    </row>
    <row r="26" spans="1:14" ht="18">
      <c r="A26" s="175" t="s">
        <v>113</v>
      </c>
      <c r="B26" s="216" t="s">
        <v>23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</row>
    <row r="27" spans="1:14" ht="15.75" hidden="1">
      <c r="A27" s="40" t="s">
        <v>114</v>
      </c>
      <c r="B27" s="44" t="s">
        <v>115</v>
      </c>
      <c r="C27" s="28"/>
      <c r="D27" s="29"/>
      <c r="E27" s="30"/>
      <c r="F27" s="31"/>
      <c r="G27" s="29"/>
      <c r="H27" s="32"/>
      <c r="I27" s="33"/>
      <c r="J27" s="34"/>
      <c r="K27" s="32"/>
      <c r="L27" s="35"/>
      <c r="M27" s="36"/>
      <c r="N27" s="176"/>
    </row>
    <row r="28" spans="1:14" ht="15.75" hidden="1">
      <c r="A28" s="25" t="s">
        <v>34</v>
      </c>
      <c r="B28" s="17" t="s">
        <v>24</v>
      </c>
      <c r="C28" s="10"/>
      <c r="D28" s="10"/>
      <c r="E28" s="14"/>
      <c r="F28" s="14"/>
      <c r="G28" s="10"/>
      <c r="H28" s="8"/>
      <c r="I28" s="9"/>
      <c r="J28" s="15"/>
      <c r="K28" s="11"/>
      <c r="L28" s="11"/>
      <c r="M28" s="132"/>
      <c r="N28" s="13"/>
    </row>
    <row r="29" spans="1:14" hidden="1">
      <c r="A29" s="38" t="s">
        <v>35</v>
      </c>
      <c r="B29" s="45" t="s">
        <v>28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</row>
    <row r="30" spans="1:14" hidden="1">
      <c r="A30" s="26" t="s">
        <v>36</v>
      </c>
      <c r="B30" s="18" t="s">
        <v>32</v>
      </c>
      <c r="C30" s="43" t="s">
        <v>147</v>
      </c>
      <c r="D30" s="24">
        <v>25.87</v>
      </c>
      <c r="E30" s="19"/>
      <c r="F30" s="19"/>
      <c r="G30" s="19"/>
      <c r="H30" s="22"/>
      <c r="I30" s="19"/>
      <c r="J30" s="19"/>
      <c r="K30" s="19"/>
      <c r="L30" s="19"/>
      <c r="M30" s="23"/>
      <c r="N30" s="19"/>
    </row>
    <row r="31" spans="1:14" ht="75" customHeight="1">
      <c r="A31" s="26" t="s">
        <v>37</v>
      </c>
      <c r="B31" s="18" t="s">
        <v>28</v>
      </c>
      <c r="C31" s="43" t="s">
        <v>147</v>
      </c>
      <c r="D31" s="207">
        <v>111</v>
      </c>
      <c r="E31" s="24" t="s">
        <v>200</v>
      </c>
      <c r="F31" s="19"/>
      <c r="G31" s="24">
        <v>33.9</v>
      </c>
      <c r="H31" s="153">
        <v>10</v>
      </c>
      <c r="I31" s="24">
        <v>2.1</v>
      </c>
      <c r="J31" s="24">
        <v>0</v>
      </c>
      <c r="K31" s="206">
        <f>G31+I31</f>
        <v>36</v>
      </c>
      <c r="L31" s="24">
        <f>D31-K31</f>
        <v>75</v>
      </c>
      <c r="M31" s="92">
        <f>K31/D31</f>
        <v>0.32432432432432434</v>
      </c>
      <c r="N31" s="197" t="s">
        <v>290</v>
      </c>
    </row>
    <row r="32" spans="1:14" hidden="1">
      <c r="A32" s="26" t="s">
        <v>38</v>
      </c>
      <c r="B32" s="18" t="s">
        <v>33</v>
      </c>
      <c r="C32" s="43" t="s">
        <v>147</v>
      </c>
      <c r="D32" s="24">
        <v>44.53</v>
      </c>
      <c r="E32" s="19"/>
      <c r="F32" s="19"/>
      <c r="G32" s="24"/>
      <c r="H32" s="22"/>
      <c r="I32" s="24"/>
      <c r="J32" s="19"/>
      <c r="K32" s="19"/>
      <c r="L32" s="19"/>
      <c r="M32" s="23"/>
      <c r="N32" s="19"/>
    </row>
    <row r="33" spans="1:14" hidden="1">
      <c r="A33" s="38" t="s">
        <v>39</v>
      </c>
      <c r="B33" s="45" t="s">
        <v>29</v>
      </c>
      <c r="C33" s="74"/>
      <c r="D33" s="45"/>
      <c r="E33" s="45"/>
      <c r="F33" s="45"/>
      <c r="G33" s="91"/>
      <c r="H33" s="46"/>
      <c r="I33" s="91"/>
      <c r="J33" s="45"/>
      <c r="K33" s="45"/>
      <c r="L33" s="45"/>
      <c r="M33" s="47"/>
      <c r="N33" s="45"/>
    </row>
    <row r="34" spans="1:14" ht="18.75" hidden="1" customHeight="1">
      <c r="A34" s="26" t="s">
        <v>40</v>
      </c>
      <c r="B34" s="18" t="s">
        <v>30</v>
      </c>
      <c r="C34" s="43" t="s">
        <v>147</v>
      </c>
      <c r="D34" s="24">
        <v>19.7</v>
      </c>
      <c r="E34" s="19"/>
      <c r="F34" s="19"/>
      <c r="G34" s="24"/>
      <c r="H34" s="22"/>
      <c r="I34" s="24"/>
      <c r="J34" s="19"/>
      <c r="K34" s="19"/>
      <c r="L34" s="19"/>
      <c r="M34" s="23"/>
      <c r="N34" s="19"/>
    </row>
    <row r="35" spans="1:14" ht="61.5" customHeight="1">
      <c r="A35" s="26" t="s">
        <v>41</v>
      </c>
      <c r="B35" s="18" t="s">
        <v>29</v>
      </c>
      <c r="C35" s="43" t="s">
        <v>147</v>
      </c>
      <c r="D35" s="207">
        <v>111</v>
      </c>
      <c r="E35" s="24" t="s">
        <v>199</v>
      </c>
      <c r="F35" s="19"/>
      <c r="G35" s="24">
        <v>25.8</v>
      </c>
      <c r="H35" s="153">
        <v>15</v>
      </c>
      <c r="I35" s="24">
        <v>1.8</v>
      </c>
      <c r="J35" s="24">
        <v>0.3</v>
      </c>
      <c r="K35" s="206">
        <f>G35+I35</f>
        <v>27.6</v>
      </c>
      <c r="L35" s="24">
        <f>D35-K35</f>
        <v>83.4</v>
      </c>
      <c r="M35" s="92">
        <f>K35/D35</f>
        <v>0.24864864864864866</v>
      </c>
      <c r="N35" s="197" t="s">
        <v>282</v>
      </c>
    </row>
    <row r="36" spans="1:14" ht="15" customHeight="1">
      <c r="A36" s="26" t="s">
        <v>42</v>
      </c>
      <c r="B36" s="18" t="s">
        <v>31</v>
      </c>
      <c r="C36" s="43" t="s">
        <v>147</v>
      </c>
      <c r="D36" s="24">
        <v>44.53</v>
      </c>
      <c r="E36" s="19"/>
      <c r="F36" s="19"/>
      <c r="G36" s="19"/>
      <c r="H36" s="22"/>
      <c r="I36" s="19"/>
      <c r="J36" s="19"/>
      <c r="K36" s="19"/>
      <c r="L36" s="19"/>
      <c r="M36" s="23"/>
      <c r="N36" s="19"/>
    </row>
    <row r="37" spans="1:14" ht="18.75" customHeight="1">
      <c r="A37" s="175" t="s">
        <v>45</v>
      </c>
      <c r="B37" s="217" t="s">
        <v>43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</row>
    <row r="38" spans="1:14" ht="15.75" hidden="1">
      <c r="A38" s="40" t="s">
        <v>44</v>
      </c>
      <c r="B38" s="41" t="s">
        <v>50</v>
      </c>
      <c r="C38" s="28"/>
      <c r="D38" s="29"/>
      <c r="E38" s="30"/>
      <c r="F38" s="31"/>
      <c r="G38" s="29"/>
      <c r="H38" s="32"/>
      <c r="I38" s="33"/>
      <c r="J38" s="33"/>
      <c r="K38" s="32"/>
      <c r="L38" s="35"/>
      <c r="M38" s="36"/>
      <c r="N38" s="176"/>
    </row>
    <row r="39" spans="1:14" hidden="1">
      <c r="A39" s="102" t="s">
        <v>47</v>
      </c>
      <c r="B39" s="103" t="s">
        <v>55</v>
      </c>
      <c r="C39" s="104"/>
      <c r="D39" s="105"/>
      <c r="E39" s="106" t="s">
        <v>173</v>
      </c>
      <c r="F39" s="107" t="s">
        <v>220</v>
      </c>
      <c r="G39" s="108"/>
      <c r="H39" s="109"/>
      <c r="I39" s="108"/>
      <c r="J39" s="110"/>
      <c r="K39" s="110"/>
      <c r="L39" s="111"/>
      <c r="M39" s="177"/>
      <c r="N39" s="178" t="s">
        <v>191</v>
      </c>
    </row>
    <row r="40" spans="1:14" hidden="1">
      <c r="A40" s="102" t="s">
        <v>56</v>
      </c>
      <c r="B40" s="103" t="s">
        <v>49</v>
      </c>
      <c r="C40" s="104" t="s">
        <v>21</v>
      </c>
      <c r="D40" s="105">
        <v>19000</v>
      </c>
      <c r="E40" s="106" t="s">
        <v>190</v>
      </c>
      <c r="F40" s="107" t="s">
        <v>221</v>
      </c>
      <c r="G40" s="108"/>
      <c r="H40" s="109"/>
      <c r="I40" s="108"/>
      <c r="J40" s="110"/>
      <c r="K40" s="110"/>
      <c r="L40" s="111"/>
      <c r="M40" s="177"/>
      <c r="N40" s="178" t="s">
        <v>172</v>
      </c>
    </row>
    <row r="41" spans="1:14" hidden="1">
      <c r="A41" s="102" t="s">
        <v>58</v>
      </c>
      <c r="B41" s="112" t="s">
        <v>51</v>
      </c>
      <c r="C41" s="156" t="s">
        <v>147</v>
      </c>
      <c r="D41" s="104">
        <v>225.57</v>
      </c>
      <c r="E41" s="106" t="s">
        <v>171</v>
      </c>
      <c r="F41" s="113" t="s">
        <v>222</v>
      </c>
      <c r="G41" s="104"/>
      <c r="H41" s="105"/>
      <c r="I41" s="110"/>
      <c r="J41" s="110"/>
      <c r="K41" s="108"/>
      <c r="L41" s="108"/>
      <c r="M41" s="179"/>
      <c r="N41" s="178" t="s">
        <v>192</v>
      </c>
    </row>
    <row r="42" spans="1:14" ht="30" hidden="1">
      <c r="A42" s="102" t="s">
        <v>48</v>
      </c>
      <c r="B42" s="112" t="s">
        <v>25</v>
      </c>
      <c r="C42" s="156" t="s">
        <v>147</v>
      </c>
      <c r="D42" s="104">
        <v>156.25</v>
      </c>
      <c r="E42" s="106" t="s">
        <v>193</v>
      </c>
      <c r="F42" s="113" t="s">
        <v>223</v>
      </c>
      <c r="G42" s="114"/>
      <c r="H42" s="105"/>
      <c r="I42" s="110"/>
      <c r="J42" s="110"/>
      <c r="K42" s="108"/>
      <c r="L42" s="108"/>
      <c r="M42" s="179"/>
      <c r="N42" s="178" t="s">
        <v>207</v>
      </c>
    </row>
    <row r="43" spans="1:14" ht="30" hidden="1">
      <c r="A43" s="102" t="s">
        <v>57</v>
      </c>
      <c r="B43" s="112" t="s">
        <v>52</v>
      </c>
      <c r="C43" s="156" t="s">
        <v>147</v>
      </c>
      <c r="D43" s="104">
        <v>93.11</v>
      </c>
      <c r="E43" s="104" t="s">
        <v>208</v>
      </c>
      <c r="F43" s="113" t="s">
        <v>224</v>
      </c>
      <c r="G43" s="104"/>
      <c r="H43" s="105"/>
      <c r="I43" s="110"/>
      <c r="J43" s="110"/>
      <c r="K43" s="108"/>
      <c r="L43" s="108"/>
      <c r="M43" s="179"/>
      <c r="N43" s="178" t="s">
        <v>209</v>
      </c>
    </row>
    <row r="44" spans="1:14" ht="30" hidden="1">
      <c r="A44" s="102" t="s">
        <v>59</v>
      </c>
      <c r="B44" s="112" t="s">
        <v>53</v>
      </c>
      <c r="C44" s="156" t="s">
        <v>147</v>
      </c>
      <c r="D44" s="104">
        <v>129.94</v>
      </c>
      <c r="E44" s="155" t="s">
        <v>204</v>
      </c>
      <c r="F44" s="113" t="s">
        <v>225</v>
      </c>
      <c r="G44" s="104"/>
      <c r="H44" s="105"/>
      <c r="I44" s="110"/>
      <c r="J44" s="110"/>
      <c r="K44" s="108"/>
      <c r="L44" s="108"/>
      <c r="M44" s="179"/>
      <c r="N44" s="178" t="s">
        <v>206</v>
      </c>
    </row>
    <row r="45" spans="1:14" ht="30" hidden="1">
      <c r="A45" s="102" t="s">
        <v>60</v>
      </c>
      <c r="B45" s="112" t="s">
        <v>54</v>
      </c>
      <c r="C45" s="156" t="s">
        <v>147</v>
      </c>
      <c r="D45" s="104">
        <v>102.02</v>
      </c>
      <c r="E45" s="106" t="s">
        <v>205</v>
      </c>
      <c r="F45" s="113" t="s">
        <v>226</v>
      </c>
      <c r="G45" s="104"/>
      <c r="H45" s="105"/>
      <c r="I45" s="110"/>
      <c r="J45" s="110"/>
      <c r="K45" s="108"/>
      <c r="L45" s="108"/>
      <c r="M45" s="179"/>
      <c r="N45" s="178" t="s">
        <v>194</v>
      </c>
    </row>
    <row r="46" spans="1:14" ht="1.5" customHeight="1">
      <c r="A46" s="40" t="s">
        <v>46</v>
      </c>
      <c r="B46" s="42" t="s">
        <v>61</v>
      </c>
      <c r="C46" s="180"/>
      <c r="D46" s="85"/>
      <c r="E46" s="85"/>
      <c r="F46" s="86"/>
      <c r="G46" s="85"/>
      <c r="H46" s="87"/>
      <c r="I46" s="88"/>
      <c r="J46" s="88"/>
      <c r="K46" s="89"/>
      <c r="L46" s="89"/>
      <c r="M46" s="181"/>
      <c r="N46" s="182"/>
    </row>
    <row r="47" spans="1:14" s="12" customFormat="1" ht="163.5" customHeight="1">
      <c r="A47" s="156" t="s">
        <v>62</v>
      </c>
      <c r="B47" s="208" t="s">
        <v>61</v>
      </c>
      <c r="C47" s="156" t="s">
        <v>21</v>
      </c>
      <c r="D47" s="156">
        <v>141000</v>
      </c>
      <c r="E47" s="156">
        <v>45295</v>
      </c>
      <c r="F47" s="156"/>
      <c r="G47" s="156">
        <v>51173</v>
      </c>
      <c r="H47" s="156">
        <v>10000</v>
      </c>
      <c r="I47" s="156">
        <v>1530</v>
      </c>
      <c r="J47" s="156">
        <v>200</v>
      </c>
      <c r="K47" s="164">
        <f>G47+I47</f>
        <v>52703</v>
      </c>
      <c r="L47" s="157">
        <f>D47-K47</f>
        <v>88297</v>
      </c>
      <c r="M47" s="165">
        <f>K47/D47</f>
        <v>0.37378014184397163</v>
      </c>
      <c r="N47" s="183" t="s">
        <v>283</v>
      </c>
    </row>
    <row r="48" spans="1:14" hidden="1">
      <c r="A48" s="102" t="s">
        <v>62</v>
      </c>
      <c r="B48" s="112" t="s">
        <v>63</v>
      </c>
      <c r="C48" s="156" t="s">
        <v>147</v>
      </c>
      <c r="D48" s="104">
        <v>140</v>
      </c>
      <c r="E48" s="106" t="s">
        <v>195</v>
      </c>
      <c r="F48" s="113" t="s">
        <v>227</v>
      </c>
      <c r="G48" s="104"/>
      <c r="H48" s="105"/>
      <c r="I48" s="110"/>
      <c r="J48" s="110"/>
      <c r="K48" s="108"/>
      <c r="L48" s="108"/>
      <c r="M48" s="179"/>
      <c r="N48" s="178" t="s">
        <v>210</v>
      </c>
    </row>
    <row r="49" spans="1:14" hidden="1">
      <c r="A49" s="102" t="s">
        <v>73</v>
      </c>
      <c r="B49" s="112" t="s">
        <v>170</v>
      </c>
      <c r="C49" s="156" t="s">
        <v>147</v>
      </c>
      <c r="D49" s="104">
        <v>140</v>
      </c>
      <c r="E49" s="104" t="s">
        <v>196</v>
      </c>
      <c r="F49" s="113" t="s">
        <v>228</v>
      </c>
      <c r="G49" s="104"/>
      <c r="H49" s="105"/>
      <c r="I49" s="110"/>
      <c r="J49" s="110"/>
      <c r="K49" s="108"/>
      <c r="L49" s="108"/>
      <c r="M49" s="179"/>
      <c r="N49" s="178" t="s">
        <v>197</v>
      </c>
    </row>
    <row r="50" spans="1:14" hidden="1">
      <c r="A50" s="184" t="s">
        <v>74</v>
      </c>
      <c r="B50" s="115" t="s">
        <v>65</v>
      </c>
      <c r="C50" s="185" t="s">
        <v>147</v>
      </c>
      <c r="D50" s="116">
        <v>7</v>
      </c>
      <c r="E50" s="116" t="s">
        <v>198</v>
      </c>
      <c r="F50" s="117"/>
      <c r="G50" s="116"/>
      <c r="H50" s="118"/>
      <c r="I50" s="119"/>
      <c r="J50" s="119"/>
      <c r="K50" s="120"/>
      <c r="L50" s="120"/>
      <c r="M50" s="186"/>
      <c r="N50" s="187"/>
    </row>
    <row r="51" spans="1:14" hidden="1">
      <c r="A51" s="102" t="s">
        <v>74</v>
      </c>
      <c r="B51" s="112" t="s">
        <v>65</v>
      </c>
      <c r="C51" s="156" t="s">
        <v>211</v>
      </c>
      <c r="D51" s="104">
        <v>16800</v>
      </c>
      <c r="E51" s="104" t="s">
        <v>198</v>
      </c>
      <c r="F51" s="113"/>
      <c r="G51" s="104">
        <v>188</v>
      </c>
      <c r="H51" s="105">
        <v>10000</v>
      </c>
      <c r="I51" s="110">
        <v>3360</v>
      </c>
      <c r="J51" s="110">
        <v>200</v>
      </c>
      <c r="K51" s="108">
        <f>G51+I51</f>
        <v>3548</v>
      </c>
      <c r="L51" s="108">
        <f>D51-K51</f>
        <v>13252</v>
      </c>
      <c r="M51" s="179">
        <f>K51/D51</f>
        <v>0.21119047619047618</v>
      </c>
      <c r="N51" s="188" t="s">
        <v>212</v>
      </c>
    </row>
    <row r="52" spans="1:14" hidden="1">
      <c r="A52" s="26" t="s">
        <v>75</v>
      </c>
      <c r="B52" s="27" t="s">
        <v>64</v>
      </c>
      <c r="C52" s="189" t="s">
        <v>147</v>
      </c>
      <c r="D52" s="80">
        <v>8.5</v>
      </c>
      <c r="E52" s="80"/>
      <c r="F52" s="83"/>
      <c r="G52" s="80"/>
      <c r="H52" s="81"/>
      <c r="I52" s="82"/>
      <c r="J52" s="82"/>
      <c r="K52" s="84"/>
      <c r="L52" s="84"/>
      <c r="M52" s="190"/>
      <c r="N52" s="191"/>
    </row>
    <row r="53" spans="1:14" hidden="1">
      <c r="A53" s="26" t="s">
        <v>76</v>
      </c>
      <c r="B53" s="27" t="s">
        <v>66</v>
      </c>
      <c r="C53" s="189" t="s">
        <v>147</v>
      </c>
      <c r="D53" s="80">
        <v>5.3</v>
      </c>
      <c r="E53" s="80"/>
      <c r="F53" s="83"/>
      <c r="G53" s="80"/>
      <c r="H53" s="81"/>
      <c r="I53" s="82"/>
      <c r="J53" s="82"/>
      <c r="K53" s="84"/>
      <c r="L53" s="84"/>
      <c r="M53" s="190"/>
      <c r="N53" s="191"/>
    </row>
    <row r="54" spans="1:14" hidden="1">
      <c r="A54" s="26" t="s">
        <v>77</v>
      </c>
      <c r="B54" s="27" t="s">
        <v>67</v>
      </c>
      <c r="C54" s="189" t="s">
        <v>147</v>
      </c>
      <c r="D54" s="80">
        <v>15.7</v>
      </c>
      <c r="E54" s="80"/>
      <c r="F54" s="83"/>
      <c r="G54" s="80"/>
      <c r="H54" s="81"/>
      <c r="I54" s="82"/>
      <c r="J54" s="82"/>
      <c r="K54" s="84"/>
      <c r="L54" s="84"/>
      <c r="M54" s="190"/>
      <c r="N54" s="191"/>
    </row>
    <row r="55" spans="1:14" ht="30" hidden="1">
      <c r="A55" s="26" t="s">
        <v>78</v>
      </c>
      <c r="B55" s="27" t="s">
        <v>68</v>
      </c>
      <c r="C55" s="189" t="s">
        <v>147</v>
      </c>
      <c r="D55" s="80">
        <v>6.9</v>
      </c>
      <c r="E55" s="80"/>
      <c r="F55" s="83"/>
      <c r="G55" s="80"/>
      <c r="H55" s="81"/>
      <c r="I55" s="82"/>
      <c r="J55" s="82"/>
      <c r="K55" s="84"/>
      <c r="L55" s="84"/>
      <c r="M55" s="190"/>
      <c r="N55" s="191"/>
    </row>
    <row r="56" spans="1:14" hidden="1">
      <c r="A56" s="26" t="s">
        <v>79</v>
      </c>
      <c r="B56" s="27" t="s">
        <v>69</v>
      </c>
      <c r="C56" s="189" t="s">
        <v>147</v>
      </c>
      <c r="D56" s="80">
        <v>11</v>
      </c>
      <c r="E56" s="80"/>
      <c r="F56" s="83"/>
      <c r="G56" s="80"/>
      <c r="H56" s="81"/>
      <c r="I56" s="82"/>
      <c r="J56" s="82"/>
      <c r="K56" s="84"/>
      <c r="L56" s="84"/>
      <c r="M56" s="190"/>
      <c r="N56" s="191"/>
    </row>
    <row r="57" spans="1:14" hidden="1">
      <c r="A57" s="26" t="s">
        <v>80</v>
      </c>
      <c r="B57" s="27" t="s">
        <v>70</v>
      </c>
      <c r="C57" s="189"/>
      <c r="D57" s="80"/>
      <c r="E57" s="80"/>
      <c r="F57" s="83"/>
      <c r="G57" s="80"/>
      <c r="H57" s="81"/>
      <c r="I57" s="82"/>
      <c r="J57" s="82"/>
      <c r="K57" s="84"/>
      <c r="L57" s="84"/>
      <c r="M57" s="190"/>
      <c r="N57" s="191"/>
    </row>
    <row r="58" spans="1:14" hidden="1">
      <c r="A58" s="26" t="s">
        <v>81</v>
      </c>
      <c r="B58" s="27" t="s">
        <v>71</v>
      </c>
      <c r="C58" s="189"/>
      <c r="D58" s="80"/>
      <c r="E58" s="80"/>
      <c r="F58" s="83"/>
      <c r="G58" s="80"/>
      <c r="H58" s="81"/>
      <c r="I58" s="82"/>
      <c r="J58" s="82"/>
      <c r="K58" s="84"/>
      <c r="L58" s="84"/>
      <c r="M58" s="190"/>
      <c r="N58" s="191"/>
    </row>
    <row r="59" spans="1:14" ht="0.75" hidden="1" customHeight="1">
      <c r="A59" s="26" t="s">
        <v>82</v>
      </c>
      <c r="B59" s="27" t="s">
        <v>72</v>
      </c>
      <c r="C59" s="189"/>
      <c r="D59" s="80"/>
      <c r="E59" s="80"/>
      <c r="F59" s="83"/>
      <c r="G59" s="80"/>
      <c r="H59" s="81"/>
      <c r="I59" s="82"/>
      <c r="J59" s="82"/>
      <c r="K59" s="84"/>
      <c r="L59" s="84"/>
      <c r="M59" s="190"/>
      <c r="N59" s="191"/>
    </row>
    <row r="60" spans="1:14" ht="18">
      <c r="A60" s="175" t="s">
        <v>135</v>
      </c>
      <c r="B60" s="216" t="s">
        <v>136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</row>
    <row r="61" spans="1:14" ht="15.75" hidden="1">
      <c r="A61" s="40" t="s">
        <v>137</v>
      </c>
      <c r="B61" s="44" t="s">
        <v>138</v>
      </c>
      <c r="C61" s="28"/>
      <c r="D61" s="29"/>
      <c r="E61" s="30"/>
      <c r="F61" s="31"/>
      <c r="G61" s="29"/>
      <c r="H61" s="32"/>
      <c r="I61" s="33"/>
      <c r="J61" s="33"/>
      <c r="K61" s="32"/>
      <c r="L61" s="35"/>
      <c r="M61" s="36"/>
      <c r="N61" s="176"/>
    </row>
    <row r="62" spans="1:14" hidden="1">
      <c r="A62" s="25" t="s">
        <v>143</v>
      </c>
      <c r="B62" s="37" t="s">
        <v>139</v>
      </c>
      <c r="C62" s="10" t="s">
        <v>21</v>
      </c>
      <c r="D62" s="51">
        <v>4700</v>
      </c>
      <c r="E62" s="14"/>
      <c r="F62" s="14"/>
      <c r="G62" s="10"/>
      <c r="H62" s="8"/>
      <c r="I62" s="9"/>
      <c r="J62" s="9"/>
      <c r="K62" s="11"/>
      <c r="L62" s="11"/>
      <c r="M62" s="132"/>
      <c r="N62" s="13"/>
    </row>
    <row r="63" spans="1:14" hidden="1">
      <c r="A63" s="100" t="s">
        <v>144</v>
      </c>
      <c r="B63" s="101" t="s">
        <v>140</v>
      </c>
      <c r="C63" s="52" t="s">
        <v>147</v>
      </c>
      <c r="D63" s="126">
        <v>274.62</v>
      </c>
      <c r="E63" s="99" t="s">
        <v>174</v>
      </c>
      <c r="F63" s="127" t="s">
        <v>229</v>
      </c>
      <c r="G63" s="48"/>
      <c r="H63" s="49"/>
      <c r="I63" s="48"/>
      <c r="J63" s="48"/>
      <c r="K63" s="48"/>
      <c r="L63" s="48"/>
      <c r="M63" s="50"/>
      <c r="N63" s="48" t="s">
        <v>177</v>
      </c>
    </row>
    <row r="64" spans="1:14" hidden="1">
      <c r="A64" s="100" t="s">
        <v>145</v>
      </c>
      <c r="B64" s="101" t="s">
        <v>141</v>
      </c>
      <c r="C64" s="52" t="s">
        <v>147</v>
      </c>
      <c r="D64" s="126">
        <v>65</v>
      </c>
      <c r="E64" s="99" t="s">
        <v>175</v>
      </c>
      <c r="F64" s="127" t="s">
        <v>230</v>
      </c>
      <c r="G64" s="48"/>
      <c r="H64" s="49"/>
      <c r="I64" s="48"/>
      <c r="J64" s="48"/>
      <c r="K64" s="48"/>
      <c r="L64" s="48"/>
      <c r="M64" s="50"/>
      <c r="N64" s="48" t="s">
        <v>178</v>
      </c>
    </row>
    <row r="65" spans="1:14" hidden="1">
      <c r="A65" s="100" t="s">
        <v>146</v>
      </c>
      <c r="B65" s="101" t="s">
        <v>142</v>
      </c>
      <c r="C65" s="52" t="s">
        <v>147</v>
      </c>
      <c r="D65" s="126">
        <v>15</v>
      </c>
      <c r="E65" s="99" t="s">
        <v>176</v>
      </c>
      <c r="F65" s="127" t="s">
        <v>231</v>
      </c>
      <c r="G65" s="48"/>
      <c r="H65" s="49"/>
      <c r="I65" s="48"/>
      <c r="J65" s="48"/>
      <c r="K65" s="48"/>
      <c r="L65" s="48"/>
      <c r="M65" s="50"/>
      <c r="N65" s="48" t="s">
        <v>179</v>
      </c>
    </row>
    <row r="66" spans="1:14" ht="107.25" customHeight="1">
      <c r="A66" s="201" t="s">
        <v>135</v>
      </c>
      <c r="B66" s="200" t="s">
        <v>240</v>
      </c>
      <c r="C66" s="155" t="s">
        <v>21</v>
      </c>
      <c r="D66" s="126">
        <v>57000</v>
      </c>
      <c r="E66" s="154">
        <v>45261</v>
      </c>
      <c r="F66" s="155"/>
      <c r="G66" s="80">
        <v>41825</v>
      </c>
      <c r="H66" s="156">
        <v>4000</v>
      </c>
      <c r="I66" s="82">
        <v>1350</v>
      </c>
      <c r="J66" s="82">
        <v>200</v>
      </c>
      <c r="K66" s="164">
        <f>G66+I66</f>
        <v>43175</v>
      </c>
      <c r="L66" s="157">
        <f>D66-K66</f>
        <v>13825</v>
      </c>
      <c r="M66" s="158">
        <f>K66/D66</f>
        <v>0.75745614035087716</v>
      </c>
      <c r="N66" s="202" t="s">
        <v>291</v>
      </c>
    </row>
    <row r="67" spans="1:14">
      <c r="A67" s="53" t="s">
        <v>148</v>
      </c>
      <c r="B67" s="58" t="s">
        <v>149</v>
      </c>
      <c r="C67" s="54"/>
      <c r="D67" s="55"/>
      <c r="E67" s="55"/>
      <c r="F67" s="55"/>
      <c r="G67" s="55"/>
      <c r="H67" s="56"/>
      <c r="I67" s="55"/>
      <c r="J67" s="55"/>
      <c r="K67" s="55"/>
      <c r="L67" s="55"/>
      <c r="M67" s="57"/>
      <c r="N67" s="55"/>
    </row>
    <row r="68" spans="1:14" s="12" customFormat="1" ht="25.5" customHeight="1">
      <c r="A68" s="53" t="s">
        <v>150</v>
      </c>
      <c r="B68" s="149" t="s">
        <v>238</v>
      </c>
      <c r="C68" s="161" t="s">
        <v>147</v>
      </c>
      <c r="D68" s="155">
        <v>315</v>
      </c>
      <c r="E68" s="162">
        <v>45145</v>
      </c>
      <c r="F68" s="163"/>
      <c r="G68" s="164">
        <v>315</v>
      </c>
      <c r="H68" s="156">
        <v>0</v>
      </c>
      <c r="I68" s="164">
        <v>0</v>
      </c>
      <c r="J68" s="164">
        <v>0</v>
      </c>
      <c r="K68" s="164">
        <f>G68+I68</f>
        <v>315</v>
      </c>
      <c r="L68" s="164">
        <f>D68-K68</f>
        <v>0</v>
      </c>
      <c r="M68" s="165">
        <f>K68/D68</f>
        <v>1</v>
      </c>
      <c r="N68" s="160" t="s">
        <v>247</v>
      </c>
    </row>
    <row r="69" spans="1:14" ht="15" hidden="1" customHeight="1">
      <c r="A69" s="25" t="s">
        <v>150</v>
      </c>
      <c r="B69" s="37" t="s">
        <v>152</v>
      </c>
      <c r="C69" s="52" t="s">
        <v>147</v>
      </c>
      <c r="D69" s="52">
        <v>293</v>
      </c>
      <c r="E69" s="48"/>
      <c r="F69" s="48"/>
      <c r="G69" s="48"/>
      <c r="H69" s="49"/>
      <c r="I69" s="48"/>
      <c r="J69" s="48"/>
      <c r="K69" s="48"/>
      <c r="L69" s="48"/>
      <c r="M69" s="50"/>
      <c r="N69" s="48" t="s">
        <v>245</v>
      </c>
    </row>
    <row r="70" spans="1:14" hidden="1">
      <c r="A70" s="25" t="s">
        <v>151</v>
      </c>
      <c r="B70" s="37" t="s">
        <v>153</v>
      </c>
      <c r="C70" s="52" t="s">
        <v>147</v>
      </c>
      <c r="D70" s="52">
        <v>50</v>
      </c>
      <c r="E70" s="48"/>
      <c r="F70" s="48"/>
      <c r="G70" s="48"/>
      <c r="H70" s="49"/>
      <c r="I70" s="48"/>
      <c r="J70" s="48"/>
      <c r="K70" s="48"/>
      <c r="L70" s="48"/>
      <c r="M70" s="50"/>
      <c r="N70" s="48"/>
    </row>
    <row r="71" spans="1:14" hidden="1">
      <c r="A71" s="53" t="s">
        <v>154</v>
      </c>
      <c r="B71" s="58" t="s">
        <v>155</v>
      </c>
      <c r="C71" s="54"/>
      <c r="D71" s="192"/>
      <c r="E71" s="55"/>
      <c r="F71" s="55"/>
      <c r="G71" s="55"/>
      <c r="H71" s="56"/>
      <c r="I71" s="55"/>
      <c r="J71" s="55"/>
      <c r="K71" s="55"/>
      <c r="L71" s="55"/>
      <c r="M71" s="57"/>
      <c r="N71" s="55"/>
    </row>
    <row r="72" spans="1:14" hidden="1">
      <c r="A72" s="100" t="s">
        <v>162</v>
      </c>
      <c r="B72" s="101" t="s">
        <v>156</v>
      </c>
      <c r="C72" s="52" t="s">
        <v>147</v>
      </c>
      <c r="D72" s="52">
        <v>116</v>
      </c>
      <c r="E72" s="99" t="s">
        <v>180</v>
      </c>
      <c r="F72" s="52" t="s">
        <v>232</v>
      </c>
      <c r="G72" s="48"/>
      <c r="H72" s="49"/>
      <c r="I72" s="48"/>
      <c r="J72" s="48"/>
      <c r="K72" s="48"/>
      <c r="L72" s="48"/>
      <c r="M72" s="50"/>
      <c r="N72" s="48" t="s">
        <v>181</v>
      </c>
    </row>
    <row r="73" spans="1:14" hidden="1">
      <c r="A73" s="100" t="s">
        <v>163</v>
      </c>
      <c r="B73" s="101" t="s">
        <v>157</v>
      </c>
      <c r="C73" s="52" t="s">
        <v>147</v>
      </c>
      <c r="D73" s="52">
        <v>116</v>
      </c>
      <c r="E73" s="99" t="s">
        <v>182</v>
      </c>
      <c r="F73" s="52" t="s">
        <v>233</v>
      </c>
      <c r="G73" s="48"/>
      <c r="H73" s="49"/>
      <c r="I73" s="48"/>
      <c r="J73" s="48"/>
      <c r="K73" s="48"/>
      <c r="L73" s="48"/>
      <c r="M73" s="50"/>
      <c r="N73" s="48" t="s">
        <v>183</v>
      </c>
    </row>
    <row r="74" spans="1:14" hidden="1">
      <c r="A74" s="93" t="s">
        <v>164</v>
      </c>
      <c r="B74" s="94" t="s">
        <v>158</v>
      </c>
      <c r="C74" s="95" t="s">
        <v>147</v>
      </c>
      <c r="D74" s="95">
        <v>116</v>
      </c>
      <c r="E74" s="95" t="s">
        <v>184</v>
      </c>
      <c r="F74" s="96"/>
      <c r="G74" s="96"/>
      <c r="H74" s="97"/>
      <c r="I74" s="96"/>
      <c r="J74" s="96"/>
      <c r="K74" s="96"/>
      <c r="L74" s="96"/>
      <c r="M74" s="98"/>
      <c r="N74" s="96"/>
    </row>
    <row r="75" spans="1:14" s="140" customFormat="1" hidden="1">
      <c r="A75" s="134" t="s">
        <v>164</v>
      </c>
      <c r="B75" s="135" t="s">
        <v>216</v>
      </c>
      <c r="C75" s="90" t="s">
        <v>21</v>
      </c>
      <c r="D75" s="90">
        <v>24474</v>
      </c>
      <c r="E75" s="141" t="s">
        <v>182</v>
      </c>
      <c r="F75" s="142"/>
      <c r="G75" s="90">
        <v>10264</v>
      </c>
      <c r="H75" s="90">
        <v>5000</v>
      </c>
      <c r="I75" s="143">
        <v>2900</v>
      </c>
      <c r="J75" s="90">
        <v>200</v>
      </c>
      <c r="K75" s="90">
        <f>G75+I75</f>
        <v>13164</v>
      </c>
      <c r="L75" s="144">
        <f>D75-K75</f>
        <v>11310</v>
      </c>
      <c r="M75" s="145">
        <f>K75/D75</f>
        <v>0.5378769306202501</v>
      </c>
      <c r="N75" s="142" t="s">
        <v>217</v>
      </c>
    </row>
    <row r="76" spans="1:14" hidden="1">
      <c r="A76" s="25" t="s">
        <v>165</v>
      </c>
      <c r="B76" s="37" t="s">
        <v>159</v>
      </c>
      <c r="C76" s="52" t="s">
        <v>147</v>
      </c>
      <c r="D76" s="24">
        <v>26</v>
      </c>
      <c r="E76" s="24"/>
      <c r="F76" s="19"/>
      <c r="G76" s="19"/>
      <c r="H76" s="22"/>
      <c r="I76" s="19"/>
      <c r="J76" s="19"/>
      <c r="K76" s="19"/>
      <c r="L76" s="19"/>
      <c r="M76" s="23"/>
      <c r="N76" s="19"/>
    </row>
    <row r="77" spans="1:14" hidden="1">
      <c r="A77" s="25" t="s">
        <v>166</v>
      </c>
      <c r="B77" s="37" t="s">
        <v>160</v>
      </c>
      <c r="C77" s="52" t="s">
        <v>147</v>
      </c>
      <c r="D77" s="24">
        <v>26</v>
      </c>
      <c r="E77" s="24"/>
      <c r="F77" s="19"/>
      <c r="G77" s="19"/>
      <c r="H77" s="22"/>
      <c r="I77" s="19"/>
      <c r="J77" s="19"/>
      <c r="K77" s="19"/>
      <c r="L77" s="19"/>
      <c r="M77" s="23"/>
      <c r="N77" s="19"/>
    </row>
    <row r="78" spans="1:14" ht="17.25" hidden="1" customHeight="1">
      <c r="A78" s="25" t="s">
        <v>167</v>
      </c>
      <c r="B78" s="37" t="s">
        <v>161</v>
      </c>
      <c r="C78" s="52"/>
      <c r="D78" s="24"/>
      <c r="E78" s="24"/>
      <c r="F78" s="19"/>
      <c r="G78" s="19"/>
      <c r="H78" s="22"/>
      <c r="I78" s="19"/>
      <c r="J78" s="19"/>
      <c r="K78" s="19"/>
      <c r="L78" s="19"/>
      <c r="M78" s="23"/>
      <c r="N78" s="19"/>
    </row>
    <row r="79" spans="1:14" ht="17.25" customHeight="1">
      <c r="A79" s="175" t="s">
        <v>116</v>
      </c>
      <c r="B79" s="216" t="s">
        <v>117</v>
      </c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0" spans="1:14" ht="17.25" customHeight="1">
      <c r="A80" s="40" t="s">
        <v>118</v>
      </c>
      <c r="B80" s="44" t="s">
        <v>119</v>
      </c>
      <c r="C80" s="28"/>
      <c r="D80" s="29"/>
      <c r="E80" s="30"/>
      <c r="F80" s="31"/>
      <c r="G80" s="29"/>
      <c r="H80" s="32"/>
      <c r="I80" s="33"/>
      <c r="J80" s="33"/>
      <c r="K80" s="32"/>
      <c r="L80" s="35"/>
      <c r="M80" s="36"/>
      <c r="N80" s="176"/>
    </row>
    <row r="81" spans="1:15" ht="17.25" hidden="1" customHeight="1">
      <c r="A81" s="100" t="s">
        <v>127</v>
      </c>
      <c r="B81" s="101" t="s">
        <v>120</v>
      </c>
      <c r="C81" s="121"/>
      <c r="D81" s="121"/>
      <c r="E81" s="122" t="s">
        <v>173</v>
      </c>
      <c r="F81" s="133" t="s">
        <v>234</v>
      </c>
      <c r="G81" s="121"/>
      <c r="H81" s="123"/>
      <c r="I81" s="124"/>
      <c r="J81" s="124"/>
      <c r="K81" s="125"/>
      <c r="L81" s="125"/>
      <c r="M81" s="193"/>
      <c r="N81" s="100" t="s">
        <v>186</v>
      </c>
    </row>
    <row r="82" spans="1:15" hidden="1">
      <c r="A82" s="100" t="s">
        <v>128</v>
      </c>
      <c r="B82" s="101" t="s">
        <v>121</v>
      </c>
      <c r="C82" s="194" t="s">
        <v>21</v>
      </c>
      <c r="D82" s="76">
        <v>4000</v>
      </c>
      <c r="E82" s="99" t="s">
        <v>185</v>
      </c>
      <c r="F82" s="52" t="s">
        <v>235</v>
      </c>
      <c r="G82" s="76"/>
      <c r="H82" s="79"/>
      <c r="I82" s="76"/>
      <c r="J82" s="76"/>
      <c r="K82" s="76"/>
      <c r="L82" s="76"/>
      <c r="M82" s="77"/>
      <c r="N82" s="100" t="s">
        <v>187</v>
      </c>
    </row>
    <row r="83" spans="1:15" ht="0.75" customHeight="1">
      <c r="A83" s="100" t="s">
        <v>129</v>
      </c>
      <c r="B83" s="101" t="s">
        <v>122</v>
      </c>
      <c r="C83" s="194" t="s">
        <v>21</v>
      </c>
      <c r="D83" s="76">
        <v>2500</v>
      </c>
      <c r="E83" s="99" t="s">
        <v>188</v>
      </c>
      <c r="F83" s="52" t="s">
        <v>236</v>
      </c>
      <c r="G83" s="76"/>
      <c r="H83" s="79"/>
      <c r="I83" s="76"/>
      <c r="J83" s="76"/>
      <c r="K83" s="76"/>
      <c r="L83" s="76"/>
      <c r="M83" s="77"/>
      <c r="N83" s="100" t="s">
        <v>213</v>
      </c>
    </row>
    <row r="84" spans="1:15" ht="92.25" customHeight="1">
      <c r="A84" s="100" t="s">
        <v>130</v>
      </c>
      <c r="B84" s="101" t="s">
        <v>123</v>
      </c>
      <c r="C84" s="195" t="s">
        <v>239</v>
      </c>
      <c r="D84" s="166">
        <v>536</v>
      </c>
      <c r="E84" s="154" t="s">
        <v>189</v>
      </c>
      <c r="F84" s="155"/>
      <c r="G84" s="166">
        <v>536</v>
      </c>
      <c r="H84" s="104">
        <v>0</v>
      </c>
      <c r="I84" s="169">
        <v>0</v>
      </c>
      <c r="J84" s="166">
        <v>0</v>
      </c>
      <c r="K84" s="164">
        <f>G84+I84</f>
        <v>536</v>
      </c>
      <c r="L84" s="157">
        <f>D84-K84</f>
        <v>0</v>
      </c>
      <c r="M84" s="165">
        <f>K84/D84</f>
        <v>1</v>
      </c>
      <c r="N84" s="112" t="s">
        <v>259</v>
      </c>
      <c r="O84" s="170" t="s">
        <v>249</v>
      </c>
    </row>
    <row r="85" spans="1:15" ht="120.75" customHeight="1">
      <c r="A85" s="100" t="s">
        <v>131</v>
      </c>
      <c r="B85" s="101" t="s">
        <v>251</v>
      </c>
      <c r="C85" s="195" t="s">
        <v>239</v>
      </c>
      <c r="D85" s="166">
        <v>766</v>
      </c>
      <c r="E85" s="164" t="s">
        <v>214</v>
      </c>
      <c r="F85" s="155"/>
      <c r="G85" s="166">
        <v>766</v>
      </c>
      <c r="H85" s="104">
        <v>0</v>
      </c>
      <c r="I85" s="166">
        <v>0</v>
      </c>
      <c r="J85" s="166">
        <v>0</v>
      </c>
      <c r="K85" s="164">
        <f>G85+I85</f>
        <v>766</v>
      </c>
      <c r="L85" s="157">
        <f>D85-K85</f>
        <v>0</v>
      </c>
      <c r="M85" s="165">
        <f>K85/D85</f>
        <v>1</v>
      </c>
      <c r="N85" s="167" t="s">
        <v>292</v>
      </c>
    </row>
    <row r="86" spans="1:15" s="140" customFormat="1" ht="0.75" customHeight="1">
      <c r="A86" s="134" t="s">
        <v>132</v>
      </c>
      <c r="B86" s="135" t="s">
        <v>124</v>
      </c>
      <c r="C86" s="196" t="s">
        <v>147</v>
      </c>
      <c r="D86" s="136">
        <v>766</v>
      </c>
      <c r="E86" s="90" t="s">
        <v>215</v>
      </c>
      <c r="F86" s="90"/>
      <c r="G86" s="136">
        <v>431</v>
      </c>
      <c r="H86" s="137">
        <v>40</v>
      </c>
      <c r="I86" s="136">
        <v>28</v>
      </c>
      <c r="J86" s="136">
        <v>20</v>
      </c>
      <c r="K86" s="136">
        <f>G86+I86</f>
        <v>459</v>
      </c>
      <c r="L86" s="136">
        <f>D86-K86</f>
        <v>307</v>
      </c>
      <c r="M86" s="138">
        <f>K86/D86</f>
        <v>0.59921671018276768</v>
      </c>
      <c r="N86" s="139"/>
    </row>
    <row r="87" spans="1:15" ht="25.5" hidden="1" customHeight="1">
      <c r="A87" s="25" t="s">
        <v>133</v>
      </c>
      <c r="B87" s="37" t="s">
        <v>125</v>
      </c>
      <c r="C87" s="194" t="s">
        <v>147</v>
      </c>
      <c r="D87" s="76">
        <v>775</v>
      </c>
      <c r="E87" s="76"/>
      <c r="F87" s="52"/>
      <c r="G87" s="76"/>
      <c r="H87" s="79"/>
      <c r="I87" s="76"/>
      <c r="J87" s="76"/>
      <c r="K87" s="76"/>
      <c r="L87" s="76"/>
      <c r="M87" s="77"/>
      <c r="N87" s="78"/>
    </row>
    <row r="88" spans="1:15" hidden="1">
      <c r="A88" s="25" t="s">
        <v>134</v>
      </c>
      <c r="B88" s="37" t="s">
        <v>126</v>
      </c>
      <c r="C88" s="194" t="s">
        <v>147</v>
      </c>
      <c r="D88" s="76">
        <v>775</v>
      </c>
      <c r="E88" s="76"/>
      <c r="F88" s="76"/>
      <c r="G88" s="76"/>
      <c r="H88" s="79"/>
      <c r="I88" s="76"/>
      <c r="J88" s="76"/>
      <c r="K88" s="76"/>
      <c r="L88" s="76"/>
      <c r="M88" s="77"/>
      <c r="N88" s="78"/>
    </row>
    <row r="89" spans="1:15" hidden="1">
      <c r="A89" s="25"/>
      <c r="B89" s="37"/>
      <c r="C89" s="194"/>
      <c r="D89" s="76"/>
      <c r="E89" s="76"/>
      <c r="F89" s="76"/>
      <c r="G89" s="76"/>
      <c r="H89" s="79"/>
      <c r="I89" s="76"/>
      <c r="J89" s="76"/>
      <c r="K89" s="76"/>
      <c r="L89" s="76"/>
      <c r="M89" s="77"/>
      <c r="N89" s="78"/>
    </row>
    <row r="90" spans="1:15" ht="81" customHeight="1">
      <c r="A90" s="100" t="s">
        <v>132</v>
      </c>
      <c r="B90" s="198" t="s">
        <v>248</v>
      </c>
      <c r="C90" s="195" t="s">
        <v>239</v>
      </c>
      <c r="D90" s="194">
        <v>776</v>
      </c>
      <c r="E90" s="199"/>
      <c r="F90" s="127"/>
      <c r="G90" s="194">
        <v>180.5</v>
      </c>
      <c r="H90" s="121">
        <v>80</v>
      </c>
      <c r="I90" s="194">
        <v>8.9</v>
      </c>
      <c r="J90" s="194">
        <v>2</v>
      </c>
      <c r="K90" s="205">
        <f t="shared" ref="K90:K97" si="3">G90+I90</f>
        <v>189.4</v>
      </c>
      <c r="L90" s="71">
        <f t="shared" ref="L90:L97" si="4">D90-K90</f>
        <v>586.6</v>
      </c>
      <c r="M90" s="72">
        <f t="shared" ref="M90:M97" si="5">K90/D90</f>
        <v>0.24407216494845363</v>
      </c>
      <c r="N90" s="167" t="s">
        <v>284</v>
      </c>
    </row>
    <row r="91" spans="1:15" ht="75" customHeight="1">
      <c r="A91" s="100" t="s">
        <v>268</v>
      </c>
      <c r="B91" s="198" t="s">
        <v>269</v>
      </c>
      <c r="C91" s="195" t="s">
        <v>147</v>
      </c>
      <c r="D91" s="194">
        <v>700</v>
      </c>
      <c r="E91" s="199" t="s">
        <v>250</v>
      </c>
      <c r="F91" s="127"/>
      <c r="G91" s="194">
        <v>58.5</v>
      </c>
      <c r="H91" s="121">
        <v>45</v>
      </c>
      <c r="I91" s="194">
        <v>8</v>
      </c>
      <c r="J91" s="194">
        <v>1.5</v>
      </c>
      <c r="K91" s="205">
        <f t="shared" si="3"/>
        <v>66.5</v>
      </c>
      <c r="L91" s="71">
        <f t="shared" si="4"/>
        <v>633.5</v>
      </c>
      <c r="M91" s="72">
        <f t="shared" si="5"/>
        <v>9.5000000000000001E-2</v>
      </c>
      <c r="N91" s="167" t="s">
        <v>285</v>
      </c>
    </row>
    <row r="92" spans="1:15" ht="75" customHeight="1">
      <c r="A92" s="100" t="s">
        <v>270</v>
      </c>
      <c r="B92" s="198" t="s">
        <v>271</v>
      </c>
      <c r="C92" s="195" t="s">
        <v>147</v>
      </c>
      <c r="D92" s="194">
        <v>1187</v>
      </c>
      <c r="E92" s="199"/>
      <c r="F92" s="127"/>
      <c r="G92" s="194">
        <v>141.1</v>
      </c>
      <c r="H92" s="121">
        <v>45</v>
      </c>
      <c r="I92" s="194">
        <v>2.2999999999999998</v>
      </c>
      <c r="J92" s="194">
        <v>2.2999999999999998</v>
      </c>
      <c r="K92" s="205">
        <f t="shared" si="3"/>
        <v>143.4</v>
      </c>
      <c r="L92" s="71">
        <f t="shared" si="4"/>
        <v>1043.5999999999999</v>
      </c>
      <c r="M92" s="72">
        <f t="shared" si="5"/>
        <v>0.12080876158382477</v>
      </c>
      <c r="N92" s="167" t="s">
        <v>286</v>
      </c>
    </row>
    <row r="93" spans="1:15" ht="75" customHeight="1">
      <c r="A93" s="100" t="s">
        <v>272</v>
      </c>
      <c r="B93" s="198" t="s">
        <v>273</v>
      </c>
      <c r="C93" s="195" t="s">
        <v>147</v>
      </c>
      <c r="D93" s="194">
        <v>871</v>
      </c>
      <c r="E93" s="199"/>
      <c r="F93" s="127"/>
      <c r="G93" s="194">
        <v>11.2</v>
      </c>
      <c r="H93" s="121">
        <v>25</v>
      </c>
      <c r="I93" s="194">
        <v>1.8</v>
      </c>
      <c r="J93" s="194">
        <v>0</v>
      </c>
      <c r="K93" s="205">
        <f t="shared" si="3"/>
        <v>13</v>
      </c>
      <c r="L93" s="71">
        <f t="shared" si="4"/>
        <v>858</v>
      </c>
      <c r="M93" s="72">
        <f t="shared" si="5"/>
        <v>1.4925373134328358E-2</v>
      </c>
      <c r="N93" s="167" t="s">
        <v>293</v>
      </c>
    </row>
    <row r="94" spans="1:15" ht="75" customHeight="1">
      <c r="A94" s="100" t="s">
        <v>274</v>
      </c>
      <c r="B94" s="198" t="s">
        <v>275</v>
      </c>
      <c r="C94" s="195" t="s">
        <v>147</v>
      </c>
      <c r="D94" s="194">
        <v>28</v>
      </c>
      <c r="E94" s="199" t="s">
        <v>276</v>
      </c>
      <c r="F94" s="127"/>
      <c r="G94" s="194">
        <v>7</v>
      </c>
      <c r="H94" s="121">
        <v>10</v>
      </c>
      <c r="I94" s="194">
        <v>0</v>
      </c>
      <c r="J94" s="194">
        <v>0</v>
      </c>
      <c r="K94" s="205">
        <f t="shared" si="3"/>
        <v>7</v>
      </c>
      <c r="L94" s="71">
        <f t="shared" si="4"/>
        <v>21</v>
      </c>
      <c r="M94" s="72">
        <f t="shared" si="5"/>
        <v>0.25</v>
      </c>
      <c r="N94" s="167" t="s">
        <v>277</v>
      </c>
    </row>
    <row r="95" spans="1:15" ht="75" customHeight="1">
      <c r="A95" s="100"/>
      <c r="B95" s="198" t="s">
        <v>278</v>
      </c>
      <c r="C95" s="195" t="s">
        <v>147</v>
      </c>
      <c r="D95" s="194">
        <v>73</v>
      </c>
      <c r="E95" s="199"/>
      <c r="F95" s="127"/>
      <c r="G95" s="194">
        <v>7.5</v>
      </c>
      <c r="H95" s="121">
        <v>30</v>
      </c>
      <c r="I95" s="194">
        <v>0</v>
      </c>
      <c r="J95" s="194">
        <v>0</v>
      </c>
      <c r="K95" s="205">
        <f t="shared" si="3"/>
        <v>7.5</v>
      </c>
      <c r="L95" s="71">
        <f t="shared" si="4"/>
        <v>65.5</v>
      </c>
      <c r="M95" s="72">
        <f t="shared" si="5"/>
        <v>0.10273972602739725</v>
      </c>
      <c r="N95" s="167" t="s">
        <v>294</v>
      </c>
    </row>
    <row r="96" spans="1:15" ht="96" customHeight="1">
      <c r="A96" s="100" t="s">
        <v>265</v>
      </c>
      <c r="B96" s="198" t="s">
        <v>264</v>
      </c>
      <c r="C96" s="195" t="s">
        <v>147</v>
      </c>
      <c r="D96" s="194">
        <v>1749</v>
      </c>
      <c r="E96" s="199"/>
      <c r="F96" s="127"/>
      <c r="G96" s="194">
        <v>53.3</v>
      </c>
      <c r="H96" s="121">
        <v>0</v>
      </c>
      <c r="I96" s="194">
        <v>1.5</v>
      </c>
      <c r="J96" s="194">
        <v>0</v>
      </c>
      <c r="K96" s="205">
        <f t="shared" si="3"/>
        <v>54.8</v>
      </c>
      <c r="L96" s="71">
        <f t="shared" si="4"/>
        <v>1694.2</v>
      </c>
      <c r="M96" s="72">
        <f t="shared" si="5"/>
        <v>3.133218982275586E-2</v>
      </c>
      <c r="N96" s="167" t="s">
        <v>287</v>
      </c>
    </row>
    <row r="97" spans="1:14" ht="75" customHeight="1">
      <c r="A97" s="100" t="s">
        <v>266</v>
      </c>
      <c r="B97" s="198" t="s">
        <v>267</v>
      </c>
      <c r="C97" s="195" t="s">
        <v>147</v>
      </c>
      <c r="D97" s="194">
        <v>1214</v>
      </c>
      <c r="E97" s="199"/>
      <c r="F97" s="127"/>
      <c r="G97" s="194">
        <v>153</v>
      </c>
      <c r="H97" s="121">
        <v>0</v>
      </c>
      <c r="I97" s="194">
        <v>3.6</v>
      </c>
      <c r="J97" s="194">
        <v>1.8</v>
      </c>
      <c r="K97" s="205">
        <f t="shared" si="3"/>
        <v>156.6</v>
      </c>
      <c r="L97" s="71">
        <f t="shared" si="4"/>
        <v>1057.4000000000001</v>
      </c>
      <c r="M97" s="72">
        <f t="shared" si="5"/>
        <v>0.12899505766062602</v>
      </c>
      <c r="N97" s="167" t="s">
        <v>281</v>
      </c>
    </row>
    <row r="98" spans="1:14" ht="30" customHeight="1">
      <c r="A98" s="175" t="s">
        <v>241</v>
      </c>
      <c r="B98" s="217" t="s">
        <v>242</v>
      </c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</row>
    <row r="99" spans="1:14" ht="12" customHeight="1">
      <c r="A99" s="100" t="s">
        <v>243</v>
      </c>
      <c r="B99" s="150" t="s">
        <v>244</v>
      </c>
      <c r="C99" s="151" t="s">
        <v>21</v>
      </c>
      <c r="D99" s="152">
        <v>17500</v>
      </c>
      <c r="E99" s="151"/>
      <c r="F99" s="151"/>
      <c r="G99" s="152">
        <v>8599</v>
      </c>
      <c r="H99" s="152">
        <v>0</v>
      </c>
      <c r="I99" s="152">
        <v>0</v>
      </c>
      <c r="J99" s="152">
        <v>0</v>
      </c>
      <c r="K99" s="146">
        <f>I99+G99</f>
        <v>8599</v>
      </c>
      <c r="L99" s="147">
        <f>D99-K99</f>
        <v>8901</v>
      </c>
      <c r="M99" s="148">
        <f>K99/D99</f>
        <v>0.49137142857142857</v>
      </c>
      <c r="N99" s="159" t="s">
        <v>246</v>
      </c>
    </row>
    <row r="100" spans="1:14" ht="15.75" customHeight="1">
      <c r="A100" s="211" t="s">
        <v>280</v>
      </c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</row>
    <row r="101" spans="1:14" ht="60.75" customHeight="1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</row>
  </sheetData>
  <mergeCells count="13">
    <mergeCell ref="O5:P5"/>
    <mergeCell ref="B12:N12"/>
    <mergeCell ref="O12:P12"/>
    <mergeCell ref="A100:N101"/>
    <mergeCell ref="A1:N1"/>
    <mergeCell ref="A2:N2"/>
    <mergeCell ref="B3:N3"/>
    <mergeCell ref="B5:N5"/>
    <mergeCell ref="B26:N26"/>
    <mergeCell ref="B37:N37"/>
    <mergeCell ref="B60:N60"/>
    <mergeCell ref="B79:N79"/>
    <mergeCell ref="B98:N98"/>
  </mergeCell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DPR </vt:lpstr>
      <vt:lpstr>'DPR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2025-01-06T06:09:40Z</dcterms:modified>
</cp:coreProperties>
</file>